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Templete" sheetId="1" r:id="rId4"/>
    <sheet state="visible" name="Example" sheetId="2" r:id="rId5"/>
  </sheets>
  <definedNames/>
  <calcPr/>
  <extLst>
    <ext uri="GoogleSheetsCustomDataVersion1">
      <go:sheetsCustomData xmlns:go="http://customooxmlschemas.google.com/" r:id="rId6" roundtripDataSignature="AMtx7mgRgzRlRYLHwvIehfPTmDUJJGI6hw=="/>
    </ext>
  </extLst>
</workbook>
</file>

<file path=xl/sharedStrings.xml><?xml version="1.0" encoding="utf-8"?>
<sst xmlns="http://schemas.openxmlformats.org/spreadsheetml/2006/main" count="304" uniqueCount="74">
  <si>
    <t xml:space="preserve"> </t>
  </si>
  <si>
    <t>TAM method</t>
  </si>
  <si>
    <t>Value-theory</t>
  </si>
  <si>
    <t>Currency</t>
  </si>
  <si>
    <t>USD</t>
  </si>
  <si>
    <t>SME's</t>
  </si>
  <si>
    <t>Enterprise</t>
  </si>
  <si>
    <t>Average deal size (ARR), USD</t>
  </si>
  <si>
    <t xml:space="preserve">Market share </t>
  </si>
  <si>
    <t>% companies open to your product/services</t>
  </si>
  <si>
    <t>Target verticals/segments</t>
  </si>
  <si>
    <t>Number of Companies</t>
  </si>
  <si>
    <t>Number of clients considering the market share</t>
  </si>
  <si>
    <t>Target customers (SME's)</t>
  </si>
  <si>
    <t>USA</t>
  </si>
  <si>
    <t>Canada</t>
  </si>
  <si>
    <t>Europe</t>
  </si>
  <si>
    <t>GCC region</t>
  </si>
  <si>
    <t>Total</t>
  </si>
  <si>
    <t>SOURCES</t>
  </si>
  <si>
    <t>GCC region (UAE)</t>
  </si>
  <si>
    <t>Vertical 1</t>
  </si>
  <si>
    <t>Cable industry</t>
  </si>
  <si>
    <r>
      <rPr>
        <color rgb="FF1155CC"/>
        <u/>
      </rPr>
      <t>https://www.ibisworld.com/united-states/market-research-reports/wire-cable-manufacturing-industry/</t>
    </r>
    <r>
      <rPr>
        <color rgb="FF000000"/>
      </rPr>
      <t xml:space="preserve">                                                                                                                                                                                                                                     </t>
    </r>
    <r>
      <rPr>
        <color rgb="FF000000"/>
      </rPr>
      <t>https://www.ibisworld.com/united-states/market-research-reports/cable-providers-industry/</t>
    </r>
  </si>
  <si>
    <t xml:space="preserve">https://www.ibisworld.com/canada/market-research-reports/wire-cable-manufacturing-industry/                                                                                   </t>
  </si>
  <si>
    <t>https://www.researchandmarkets.com/reports/2395995/cable_manufacturers_european_industry_report</t>
  </si>
  <si>
    <t>https://arabcab.org/members/</t>
  </si>
  <si>
    <t>Vertical 2</t>
  </si>
  <si>
    <t>Life Science</t>
  </si>
  <si>
    <t>https://www.ibisworld.com/united-states/life-sciences-sector/</t>
  </si>
  <si>
    <r>
      <rPr>
        <color rgb="FF1155CC"/>
        <u/>
      </rPr>
      <t xml:space="preserve">https://www.ic.gc.ca/app/scr/app/cis/summary-sommaire/3254                         https://www.ic.gc.ca/eic/site/061.nsf/eng/h_03126.html                                                                                                                                                                             </t>
    </r>
    <r>
      <rPr>
        <color rgb="FF1155CC"/>
        <u/>
      </rPr>
      <t>https://www.investontario.ca/life-sciences#:</t>
    </r>
    <r>
      <rPr>
        <color rgb="FF1155CC"/>
        <u/>
      </rPr>
      <t xml:space="preserve">~:text=Canada's%20largest%20centre%20of%20life%20sciences%20activity&amp;text=Ontario's%20broad%20and%20innovative%20life%20sciences%20sector%20includes%20about%201%2C900%20firms.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</si>
  <si>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https://www.statista.com/statistics/439960/number-of-biotechnology-companies-europe-eu/</t>
  </si>
  <si>
    <r>
      <rPr>
        <color rgb="FF1155CC"/>
        <u/>
      </rPr>
      <t>https://www.glassdoor.com/Explore/top-pharmaceutical-and-biotechnology-companies-dubai_IS.4</t>
    </r>
    <r>
      <rPr/>
      <t>,36_ISEC10005_IL.47,52_IM954.html                                                                                                                                                                                  https://abudhabichamber.ae/-/media/Project/ADCCI/ADCCI/Media-Center---Publications/Research-and-Reports/2019/smes-cropped.pdf</t>
    </r>
  </si>
  <si>
    <t>Vertical 3</t>
  </si>
  <si>
    <t>Machine Manufacturing</t>
  </si>
  <si>
    <t>https://www.crunchbase.com/hub/united-states-machinery-manufacturing-companies</t>
  </si>
  <si>
    <t>https://www.ic.gc.ca/app/scr/app/cis/businesses-entreprises/333;jsessionid=000181NAJVDEwMMLB6k3IenIb0y:2KONEUV3BB?wbdisable=true</t>
  </si>
  <si>
    <t>https://ec.europa.eu/eurostat/web/products-eurostat-news/-/ddn-20200514-1                                                                                                                                                                                                                                                                                     https://www.crunchbase.com/hub/european-union-machinery-manufacturing-companies</t>
  </si>
  <si>
    <r>
      <rPr>
        <color rgb="FF1155CC"/>
        <u/>
      </rPr>
      <t>https://www.listofcompaniesin.com/united-arab-emirates/machinery/</t>
    </r>
    <r>
      <rPr>
        <color rgb="FF1155CC"/>
        <u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https://abudhabichamber.ae/-/media/Project/ADCCI/ADCCI/Media-Center---Publications/Research-and-Reports/2019/smes-cropped.pdf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</si>
  <si>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Vertical 4</t>
  </si>
  <si>
    <t>FMCG</t>
  </si>
  <si>
    <t>https://bolddata.nl/en/companies/usa/fmcg-companies-usa/#:~:text=The%20total%20number%20of%20FMCG,number%20of%20FMCG%20companies%3A%2012%2C795.</t>
  </si>
  <si>
    <t>https://bolddata.nl/en/companies/canada/fmcg-companies-canada/#:~:text=The%20total%20number%20of%20FMCG,industry%20(106%2C717%20FMCG%20companies).</t>
  </si>
  <si>
    <t>https://www.crunchbase.com/hub/europe-consumer-goods-companies</t>
  </si>
  <si>
    <t xml:space="preserve">https://www.gulftalent.com/fmcg-companies-in-uae
https://www.gulftalent.com/fmcg-companies-in-saudi-arabia
https://www.gulftalent.com/fmcg-companies-in-qatar
https://www.gulftalent.com/fmcg-companies-in-oman
https://www.gulftalent.com/fmcg-companies-in-kuwait
https://www.gulftalent.com/fmcg-companies-in-bahrain
                                                                                                                                                                                                                                                  https://abudhabichamber.ae/-/media/Project/ADCCI/ADCCI/Media-Center---Publications/Research-and-Reports/2019/smes-cropped.pdf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</si>
  <si>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Hypothesis 15% of industry is usually taken by enterprices</t>
  </si>
  <si>
    <t>Target customers (Enterprise)</t>
  </si>
  <si>
    <t>TAM</t>
  </si>
  <si>
    <t>SAM</t>
  </si>
  <si>
    <t>SOM</t>
  </si>
  <si>
    <t>Example of calculations for manufacturing automation software company</t>
  </si>
  <si>
    <t>% companies open to automation</t>
  </si>
  <si>
    <t>of manufacturers are evaluating smart technology adoption but haven't started their digital transformation yet</t>
  </si>
  <si>
    <t>Verticals/segments</t>
  </si>
  <si>
    <t>Cable industry, Life science, Machine Manufacturing, FMCG</t>
  </si>
  <si>
    <t>https://www.ibisworld.com/united-states/market-research-reports/wire-cable-manufacturing-industry/       
https://www.thomasnet.com/nsearch.html?act=M&amp;cov=NA&amp;heading=9670902&amp;navsec=modify                                                                                                                                                                                                                              https://www.ibisworld.com/united-states/market-research-reports/cable-providers-industry/</t>
  </si>
  <si>
    <t xml:space="preserve">Life science </t>
  </si>
  <si>
    <t>https://seedscientific.com/biotechnology-statistics/#:~:text=Judging%20by%20the%20biotechnology%20facts,companies%20in%20the%20United%20States.</t>
  </si>
  <si>
    <t>https://www.investontario.ca/life-sciences#:~:text=Canada's%20largest%20centre%20of%20life%20sciences%20activity&amp;text=Ontario's%20broad%20and%20innovative%20life%20sciences%20sector%20includes%20about%201%2C900%20firms.</t>
  </si>
  <si>
    <t>https://www.glassdoor.co.in/Explore/browse-companies.htm?overall_rating_low=3&amp;page=1&amp;locName=United%20Arab%20Emirates%20Area&amp;industry=200021</t>
  </si>
  <si>
    <t>Oman 6</t>
  </si>
  <si>
    <t>UAE - 867</t>
  </si>
  <si>
    <t>Saudi - 58</t>
  </si>
  <si>
    <t>Kuwait, -18</t>
  </si>
  <si>
    <t>Bahrain - 4</t>
  </si>
  <si>
    <t>Qatar - 10</t>
  </si>
  <si>
    <t>Machine Manufacturing</t>
  </si>
  <si>
    <t>https://www.crunchbase.com/hub/european-union-machinery-manufacturing-companies</t>
  </si>
  <si>
    <r>
      <rPr>
        <color theme="4"/>
        <u/>
      </rPr>
      <t>https://www.listofcompaniesin.com/united-arab-emirates/machinery/</t>
    </r>
    <r>
      <rPr>
        <color theme="4"/>
        <u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https://abudhabichamber.ae/-/media/Project/ADCCI/ADCCI/Media-Center---Publications/Research-and-Reports/2019/smes-cropped.pdf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</si>
  <si>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https://www.ers.usda.gov/topics/food-markets-prices/processing-marketing/manufacturing/</t>
  </si>
  <si>
    <t>https://www.ic.gc.ca/app/scr/app/cis/businesses-entreprises/311;jsessionid=00015X9XBmHCkbc4w4irjhS7_Ye:-2523J</t>
  </si>
  <si>
    <t>https://www.crunchbase.com/hub/gulf-cooperation-council-food-and-beverage-companies</t>
  </si>
  <si>
    <t>Hypothesis applied to Enterprices share: 15% of industry is usually taken by enterprices</t>
  </si>
  <si>
    <t>Therefore Number of SME's + number of Enterprises = Number of companies in the source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</si>
</sst>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#,###"/>
    <numFmt numFmtId="165" formatCode="0.0,,&quot;M&quot;"/>
    <numFmt numFmtId="166" formatCode="0.00,,&quot;M&quot;"/>
  </numFmts>
  <fonts count="27">
    <font>
      <sz val="10.0"/>
      <color rgb="FF000000"/>
      <name val="Arial"/>
      <scheme val="minor"/>
    </font>
    <font>
      <b/>
      <sz val="10.0"/>
      <color theme="1"/>
      <name val="Arial"/>
    </font>
    <font>
      <sz val="10.0"/>
      <color theme="1"/>
      <name val="Arial"/>
    </font>
    <font>
      <b/>
      <color theme="1"/>
      <name val="Arial"/>
    </font>
    <font>
      <color theme="1"/>
      <name val="Arial"/>
    </font>
    <font>
      <color theme="1"/>
      <name val="Arial"/>
      <scheme val="minor"/>
    </font>
    <font>
      <sz val="10.0"/>
      <color rgb="FF000000"/>
      <name val="Arial"/>
    </font>
    <font/>
    <font>
      <b/>
      <sz val="10.0"/>
      <color rgb="FF000000"/>
      <name val="Arial"/>
    </font>
    <font>
      <sz val="10.0"/>
      <color rgb="FF1155CC"/>
      <name val="Arial"/>
    </font>
    <font>
      <u/>
      <color rgb="FF000000"/>
    </font>
    <font>
      <u/>
      <color rgb="FF1155CC"/>
    </font>
    <font>
      <u/>
      <color theme="1"/>
    </font>
    <font>
      <u/>
      <color rgb="FF1155CC"/>
    </font>
    <font>
      <u/>
      <color rgb="FF0000FF"/>
    </font>
    <font>
      <u/>
      <color rgb="FF1155CC"/>
      <name val="Arial"/>
    </font>
    <font>
      <i/>
      <color theme="1"/>
      <name val="Arial"/>
    </font>
    <font>
      <b/>
      <sz val="18.0"/>
      <color rgb="FFFFFFFF"/>
      <name val="Arial"/>
      <scheme val="minor"/>
    </font>
    <font>
      <b/>
      <sz val="18.0"/>
      <color theme="1"/>
      <name val="Arial"/>
      <scheme val="minor"/>
    </font>
    <font>
      <u/>
      <sz val="10.0"/>
      <color rgb="FF1155CC"/>
      <name val="Arial"/>
    </font>
    <font>
      <u/>
      <sz val="10.0"/>
      <color rgb="FF1155CC"/>
      <name val="Arial"/>
    </font>
    <font>
      <u/>
      <sz val="10.0"/>
      <color rgb="FF1155CC"/>
      <name val="Arial"/>
    </font>
    <font>
      <u/>
      <color theme="4"/>
    </font>
    <font>
      <u/>
      <sz val="10.0"/>
      <color theme="0"/>
      <name val="Arial"/>
    </font>
    <font>
      <u/>
      <sz val="10.0"/>
      <color theme="0"/>
      <name val="Arial"/>
    </font>
    <font>
      <u/>
      <sz val="10.0"/>
      <color theme="0"/>
      <name val="Arial"/>
    </font>
    <font>
      <color theme="0"/>
      <name val="Arial"/>
    </font>
  </fonts>
  <fills count="12">
    <fill>
      <patternFill patternType="none"/>
    </fill>
    <fill>
      <patternFill patternType="lightGray"/>
    </fill>
    <fill>
      <patternFill patternType="solid">
        <fgColor rgb="FFF3F3F3"/>
        <bgColor rgb="FFF3F3F3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rgb="FFA4C2F4"/>
        <bgColor rgb="FFA4C2F4"/>
      </patternFill>
    </fill>
    <fill>
      <patternFill patternType="solid">
        <fgColor theme="0"/>
        <bgColor theme="0"/>
      </patternFill>
    </fill>
    <fill>
      <patternFill patternType="solid">
        <fgColor theme="7"/>
        <bgColor theme="7"/>
      </patternFill>
    </fill>
    <fill>
      <patternFill patternType="solid">
        <fgColor rgb="FFD9E6FC"/>
        <bgColor rgb="FFD9E6FC"/>
      </patternFill>
    </fill>
    <fill>
      <patternFill patternType="solid">
        <fgColor rgb="FFC9DAF8"/>
        <bgColor rgb="FFC9DAF8"/>
      </patternFill>
    </fill>
    <fill>
      <patternFill patternType="solid">
        <fgColor rgb="FFBFBFBF"/>
        <bgColor rgb="FFBFBFBF"/>
      </patternFill>
    </fill>
    <fill>
      <patternFill patternType="solid">
        <fgColor rgb="FF1C4587"/>
        <bgColor rgb="FF1C4587"/>
      </patternFill>
    </fill>
  </fills>
  <borders count="10">
    <border/>
    <border>
      <left/>
      <right/>
      <top/>
      <bottom/>
    </border>
    <border>
      <left/>
      <top/>
      <bottom/>
    </border>
    <border>
      <top/>
      <bottom/>
    </border>
    <border>
      <left/>
      <right/>
      <top/>
    </border>
    <border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</border>
    <border>
      <left/>
      <right/>
      <top style="thin">
        <color rgb="FF000000"/>
      </top>
      <bottom/>
    </border>
    <border>
      <left/>
      <right/>
      <bottom/>
    </border>
  </borders>
  <cellStyleXfs count="1">
    <xf borderId="0" fillId="0" fontId="0" numFmtId="0" applyAlignment="1" applyFont="1"/>
  </cellStyleXfs>
  <cellXfs count="70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0" fillId="0" fontId="2" numFmtId="0" xfId="0" applyFont="1"/>
    <xf borderId="0" fillId="0" fontId="2" numFmtId="3" xfId="0" applyFont="1" applyNumberFormat="1"/>
    <xf borderId="0" fillId="0" fontId="1" numFmtId="0" xfId="0" applyFont="1"/>
    <xf borderId="0" fillId="0" fontId="3" numFmtId="0" xfId="0" applyFont="1"/>
    <xf borderId="0" fillId="3" fontId="2" numFmtId="3" xfId="0" applyFill="1" applyFont="1" applyNumberFormat="1"/>
    <xf borderId="0" fillId="3" fontId="4" numFmtId="3" xfId="0" applyFont="1" applyNumberFormat="1"/>
    <xf borderId="0" fillId="0" fontId="2" numFmtId="0" xfId="0" applyAlignment="1" applyFont="1">
      <alignment shrinkToFit="0" wrapText="1"/>
    </xf>
    <xf borderId="0" fillId="3" fontId="2" numFmtId="10" xfId="0" applyFont="1" applyNumberFormat="1"/>
    <xf borderId="0" fillId="4" fontId="4" numFmtId="9" xfId="0" applyFill="1" applyFont="1" applyNumberFormat="1"/>
    <xf borderId="0" fillId="4" fontId="5" numFmtId="0" xfId="0" applyFont="1"/>
    <xf borderId="0" fillId="0" fontId="2" numFmtId="0" xfId="0" applyAlignment="1" applyFont="1">
      <alignment readingOrder="0" shrinkToFit="0" wrapText="1"/>
    </xf>
    <xf borderId="0" fillId="0" fontId="2" numFmtId="9" xfId="0" applyFont="1" applyNumberFormat="1"/>
    <xf borderId="0" fillId="0" fontId="4" numFmtId="0" xfId="0" applyFont="1"/>
    <xf borderId="0" fillId="0" fontId="2" numFmtId="0" xfId="0" applyAlignment="1" applyFont="1">
      <alignment readingOrder="0"/>
    </xf>
    <xf borderId="0" fillId="0" fontId="6" numFmtId="0" xfId="0" applyAlignment="1" applyFont="1">
      <alignment shrinkToFit="0" wrapText="1"/>
    </xf>
    <xf borderId="1" fillId="5" fontId="1" numFmtId="0" xfId="0" applyBorder="1" applyFill="1" applyFont="1"/>
    <xf borderId="2" fillId="5" fontId="1" numFmtId="0" xfId="0" applyBorder="1" applyFont="1"/>
    <xf borderId="3" fillId="0" fontId="7" numFmtId="0" xfId="0" applyBorder="1" applyFont="1"/>
    <xf borderId="4" fillId="5" fontId="1" numFmtId="0" xfId="0" applyBorder="1" applyFont="1"/>
    <xf borderId="5" fillId="0" fontId="1" numFmtId="0" xfId="0" applyBorder="1" applyFont="1"/>
    <xf borderId="0" fillId="0" fontId="8" numFmtId="0" xfId="0" applyFont="1"/>
    <xf borderId="6" fillId="0" fontId="4" numFmtId="0" xfId="0" applyBorder="1" applyFont="1"/>
    <xf borderId="0" fillId="6" fontId="9" numFmtId="3" xfId="0" applyFill="1" applyFont="1" applyNumberFormat="1"/>
    <xf borderId="0" fillId="0" fontId="2" numFmtId="164" xfId="0" applyFont="1" applyNumberFormat="1"/>
    <xf borderId="0" fillId="6" fontId="2" numFmtId="164" xfId="0" applyFont="1" applyNumberFormat="1"/>
    <xf borderId="0" fillId="0" fontId="6" numFmtId="164" xfId="0" applyFont="1" applyNumberFormat="1"/>
    <xf borderId="0" fillId="0" fontId="4" numFmtId="1" xfId="0" applyFont="1" applyNumberFormat="1"/>
    <xf borderId="0" fillId="0" fontId="6" numFmtId="1" xfId="0" applyFont="1" applyNumberFormat="1"/>
    <xf borderId="6" fillId="6" fontId="10" numFmtId="0" xfId="0" applyAlignment="1" applyBorder="1" applyFont="1">
      <alignment shrinkToFit="0" wrapText="1"/>
    </xf>
    <xf borderId="6" fillId="6" fontId="11" numFmtId="0" xfId="0" applyBorder="1" applyFont="1"/>
    <xf borderId="6" fillId="6" fontId="12" numFmtId="0" xfId="0" applyAlignment="1" applyBorder="1" applyFont="1">
      <alignment shrinkToFit="0" wrapText="1"/>
    </xf>
    <xf borderId="6" fillId="6" fontId="13" numFmtId="0" xfId="0" applyAlignment="1" applyBorder="1" applyFont="1">
      <alignment shrinkToFit="0" wrapText="1"/>
    </xf>
    <xf borderId="0" fillId="6" fontId="2" numFmtId="0" xfId="0" applyFont="1"/>
    <xf borderId="6" fillId="0" fontId="4" numFmtId="0" xfId="0" applyAlignment="1" applyBorder="1" applyFont="1">
      <alignment shrinkToFit="0" wrapText="1"/>
    </xf>
    <xf borderId="6" fillId="6" fontId="14" numFmtId="0" xfId="0" applyAlignment="1" applyBorder="1" applyFont="1">
      <alignment shrinkToFit="0" wrapText="1"/>
    </xf>
    <xf borderId="6" fillId="6" fontId="15" numFmtId="0" xfId="0" applyAlignment="1" applyBorder="1" applyFont="1">
      <alignment shrinkToFit="0" wrapText="1"/>
    </xf>
    <xf borderId="7" fillId="0" fontId="1" numFmtId="0" xfId="0" applyBorder="1" applyFont="1"/>
    <xf borderId="7" fillId="0" fontId="1" numFmtId="164" xfId="0" applyBorder="1" applyFont="1" applyNumberFormat="1"/>
    <xf borderId="0" fillId="0" fontId="1" numFmtId="164" xfId="0" applyFont="1" applyNumberFormat="1"/>
    <xf borderId="0" fillId="0" fontId="16" numFmtId="0" xfId="0" applyFont="1"/>
    <xf borderId="0" fillId="6" fontId="2" numFmtId="1" xfId="0" applyFont="1" applyNumberFormat="1"/>
    <xf borderId="0" fillId="6" fontId="2" numFmtId="0" xfId="0" applyAlignment="1" applyFont="1">
      <alignment horizontal="right"/>
    </xf>
    <xf borderId="0" fillId="6" fontId="1" numFmtId="0" xfId="0" applyFont="1"/>
    <xf borderId="1" fillId="7" fontId="1" numFmtId="0" xfId="0" applyBorder="1" applyFill="1" applyFont="1"/>
    <xf borderId="1" fillId="7" fontId="2" numFmtId="0" xfId="0" applyBorder="1" applyFont="1"/>
    <xf borderId="0" fillId="0" fontId="2" numFmtId="165" xfId="0" applyFont="1" applyNumberFormat="1"/>
    <xf borderId="7" fillId="0" fontId="1" numFmtId="165" xfId="0" applyBorder="1" applyFont="1" applyNumberFormat="1"/>
    <xf borderId="8" fillId="3" fontId="1" numFmtId="165" xfId="0" applyBorder="1" applyFont="1" applyNumberFormat="1"/>
    <xf borderId="0" fillId="0" fontId="6" numFmtId="0" xfId="0" applyFont="1"/>
    <xf borderId="9" fillId="6" fontId="2" numFmtId="0" xfId="0" applyBorder="1" applyFont="1"/>
    <xf borderId="1" fillId="8" fontId="1" numFmtId="0" xfId="0" applyBorder="1" applyFill="1" applyFont="1"/>
    <xf borderId="1" fillId="8" fontId="2" numFmtId="0" xfId="0" applyBorder="1" applyFont="1"/>
    <xf borderId="0" fillId="9" fontId="2" numFmtId="165" xfId="0" applyFill="1" applyFont="1" applyNumberFormat="1"/>
    <xf borderId="1" fillId="10" fontId="1" numFmtId="0" xfId="0" applyBorder="1" applyFill="1" applyFont="1"/>
    <xf borderId="1" fillId="10" fontId="2" numFmtId="0" xfId="0" applyBorder="1" applyFont="1"/>
    <xf borderId="0" fillId="0" fontId="2" numFmtId="166" xfId="0" applyFont="1" applyNumberFormat="1"/>
    <xf borderId="0" fillId="11" fontId="17" numFmtId="0" xfId="0" applyAlignment="1" applyFill="1" applyFont="1">
      <alignment readingOrder="0" vertical="center"/>
    </xf>
    <xf borderId="0" fillId="0" fontId="18" numFmtId="0" xfId="0" applyAlignment="1" applyFont="1">
      <alignment readingOrder="0"/>
    </xf>
    <xf borderId="0" fillId="3" fontId="4" numFmtId="9" xfId="0" applyFont="1" applyNumberFormat="1"/>
    <xf borderId="0" fillId="6" fontId="19" numFmtId="3" xfId="0" applyFont="1" applyNumberFormat="1"/>
    <xf borderId="0" fillId="0" fontId="20" numFmtId="164" xfId="0" applyFont="1" applyNumberFormat="1"/>
    <xf borderId="0" fillId="6" fontId="21" numFmtId="164" xfId="0" applyFont="1" applyNumberFormat="1"/>
    <xf borderId="6" fillId="6" fontId="22" numFmtId="0" xfId="0" applyAlignment="1" applyBorder="1" applyFont="1">
      <alignment shrinkToFit="0" wrapText="1"/>
    </xf>
    <xf borderId="0" fillId="6" fontId="23" numFmtId="3" xfId="0" applyFont="1" applyNumberFormat="1"/>
    <xf borderId="0" fillId="0" fontId="24" numFmtId="164" xfId="0" applyFont="1" applyNumberFormat="1"/>
    <xf borderId="0" fillId="6" fontId="25" numFmtId="164" xfId="0" applyFont="1" applyNumberFormat="1"/>
    <xf borderId="0" fillId="0" fontId="26" numFmtId="3" xfId="0" applyFont="1" applyNumberFormat="1"/>
    <xf borderId="0" fillId="0" fontId="26" numFmtId="164" xfId="0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7</xdr:col>
      <xdr:colOff>304800</xdr:colOff>
      <xdr:row>0</xdr:row>
      <xdr:rowOff>85725</xdr:rowOff>
    </xdr:from>
    <xdr:ext cx="962025" cy="962025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1" Type="http://schemas.openxmlformats.org/officeDocument/2006/relationships/hyperlink" Target="https://www.listofcompaniesin.com/united-arab-emirates/machinery/" TargetMode="External"/><Relationship Id="rId10" Type="http://schemas.openxmlformats.org/officeDocument/2006/relationships/hyperlink" Target="https://www.ic.gc.ca/app/scr/app/cis/businesses-entreprises/333;jsessionid=000181NAJVDEwMMLB6k3IenIb0y:2KONEUV3BB?wbdisable=true" TargetMode="External"/><Relationship Id="rId13" Type="http://schemas.openxmlformats.org/officeDocument/2006/relationships/hyperlink" Target="https://bolddata.nl/en/companies/canada/fmcg-companies-canada/" TargetMode="External"/><Relationship Id="rId12" Type="http://schemas.openxmlformats.org/officeDocument/2006/relationships/hyperlink" Target="https://bolddata.nl/en/companies/usa/fmcg-companies-usa/" TargetMode="External"/><Relationship Id="rId1" Type="http://schemas.openxmlformats.org/officeDocument/2006/relationships/hyperlink" Target="https://www.ibisworld.com/united-states/market-research-reports/wire-cable-manufacturing-industry/" TargetMode="External"/><Relationship Id="rId2" Type="http://schemas.openxmlformats.org/officeDocument/2006/relationships/hyperlink" Target="https://www.ibisworld.com/canada/market-research-reports/wire-cable-manufacturing-industry/" TargetMode="External"/><Relationship Id="rId3" Type="http://schemas.openxmlformats.org/officeDocument/2006/relationships/hyperlink" Target="https://www.researchandmarkets.com/reports/2395995/cable_manufacturers_european_industry_report" TargetMode="External"/><Relationship Id="rId4" Type="http://schemas.openxmlformats.org/officeDocument/2006/relationships/hyperlink" Target="https://arabcab.org/members/" TargetMode="External"/><Relationship Id="rId9" Type="http://schemas.openxmlformats.org/officeDocument/2006/relationships/hyperlink" Target="https://www.crunchbase.com/hub/united-states-machinery-manufacturing-companies" TargetMode="External"/><Relationship Id="rId15" Type="http://schemas.openxmlformats.org/officeDocument/2006/relationships/drawing" Target="../drawings/drawing1.xml"/><Relationship Id="rId14" Type="http://schemas.openxmlformats.org/officeDocument/2006/relationships/hyperlink" Target="https://www.crunchbase.com/hub/europe-consumer-goods-companies" TargetMode="External"/><Relationship Id="rId5" Type="http://schemas.openxmlformats.org/officeDocument/2006/relationships/hyperlink" Target="https://www.ibisworld.com/united-states/life-sciences-sector/" TargetMode="External"/><Relationship Id="rId6" Type="http://schemas.openxmlformats.org/officeDocument/2006/relationships/hyperlink" Target="https://www.investontario.ca/life-sciences" TargetMode="External"/><Relationship Id="rId7" Type="http://schemas.openxmlformats.org/officeDocument/2006/relationships/hyperlink" Target="https://www.statista.com/statistics/439960/number-of-biotechnology-companies-europe-eu/" TargetMode="External"/><Relationship Id="rId8" Type="http://schemas.openxmlformats.org/officeDocument/2006/relationships/hyperlink" Target="https://www.glassdoor.com/Explore/top-pharmaceutical-and-biotechnology-companies-dubai_IS.4" TargetMode="External"/></Relationships>
</file>

<file path=xl/worksheets/_rels/sheet2.xml.rels><?xml version="1.0" encoding="UTF-8" standalone="yes"?><Relationships xmlns="http://schemas.openxmlformats.org/package/2006/relationships"><Relationship Id="rId40" Type="http://schemas.openxmlformats.org/officeDocument/2006/relationships/hyperlink" Target="https://www.crunchbase.com/hub/united-states-machinery-manufacturing-companies" TargetMode="External"/><Relationship Id="rId20" Type="http://schemas.openxmlformats.org/officeDocument/2006/relationships/hyperlink" Target="https://www.crunchbase.com/hub/united-states-machinery-manufacturing-companies" TargetMode="External"/><Relationship Id="rId42" Type="http://schemas.openxmlformats.org/officeDocument/2006/relationships/hyperlink" Target="https://www.crunchbase.com/hub/european-union-machinery-manufacturing-companies" TargetMode="External"/><Relationship Id="rId41" Type="http://schemas.openxmlformats.org/officeDocument/2006/relationships/hyperlink" Target="https://www.ic.gc.ca/app/scr/app/cis/businesses-entreprises/333;jsessionid=000181NAJVDEwMMLB6k3IenIb0y:2KONEUV3BB?wbdisable=true" TargetMode="External"/><Relationship Id="rId22" Type="http://schemas.openxmlformats.org/officeDocument/2006/relationships/hyperlink" Target="https://www.crunchbase.com/hub/european-union-machinery-manufacturing-companies" TargetMode="External"/><Relationship Id="rId44" Type="http://schemas.openxmlformats.org/officeDocument/2006/relationships/hyperlink" Target="https://www.ers.usda.gov/topics/food-markets-prices/processing-marketing/manufacturing/" TargetMode="External"/><Relationship Id="rId21" Type="http://schemas.openxmlformats.org/officeDocument/2006/relationships/hyperlink" Target="https://www.ic.gc.ca/app/scr/app/cis/businesses-entreprises/333;jsessionid=000181NAJVDEwMMLB6k3IenIb0y:2KONEUV3BB?wbdisable=true" TargetMode="External"/><Relationship Id="rId43" Type="http://schemas.openxmlformats.org/officeDocument/2006/relationships/hyperlink" Target="https://www.listofcompaniesin.com/united-arab-emirates/machinery/" TargetMode="External"/><Relationship Id="rId24" Type="http://schemas.openxmlformats.org/officeDocument/2006/relationships/hyperlink" Target="https://www.ers.usda.gov/topics/food-markets-prices/processing-marketing/manufacturing/" TargetMode="External"/><Relationship Id="rId46" Type="http://schemas.openxmlformats.org/officeDocument/2006/relationships/hyperlink" Target="https://www.crunchbase.com/hub/europe-consumer-goods-companies" TargetMode="External"/><Relationship Id="rId23" Type="http://schemas.openxmlformats.org/officeDocument/2006/relationships/hyperlink" Target="https://www.listofcompaniesin.com/united-arab-emirates/machinery/" TargetMode="External"/><Relationship Id="rId45" Type="http://schemas.openxmlformats.org/officeDocument/2006/relationships/hyperlink" Target="https://www.ic.gc.ca/app/scr/app/cis/businesses-entreprises/311;jsessionid=00015X9XBmHCkbc4w4irjhS7_Ye:-2523J" TargetMode="External"/><Relationship Id="rId1" Type="http://schemas.openxmlformats.org/officeDocument/2006/relationships/hyperlink" Target="https://www.thomasnet.com/nsearch.html?act=M&amp;cov=NA&amp;heading=9670902&amp;navsec=modify" TargetMode="External"/><Relationship Id="rId2" Type="http://schemas.openxmlformats.org/officeDocument/2006/relationships/hyperlink" Target="https://www.ibisworld.com/canada/market-research-reports/wire-cable-manufacturing-industry/" TargetMode="External"/><Relationship Id="rId3" Type="http://schemas.openxmlformats.org/officeDocument/2006/relationships/hyperlink" Target="https://www.researchandmarkets.com/reports/2395995/cable_manufacturers_european_industry_report" TargetMode="External"/><Relationship Id="rId4" Type="http://schemas.openxmlformats.org/officeDocument/2006/relationships/hyperlink" Target="https://arabcab.org/members/" TargetMode="External"/><Relationship Id="rId9" Type="http://schemas.openxmlformats.org/officeDocument/2006/relationships/hyperlink" Target="https://www.investontario.ca/life-sciences" TargetMode="External"/><Relationship Id="rId26" Type="http://schemas.openxmlformats.org/officeDocument/2006/relationships/hyperlink" Target="https://www.crunchbase.com/hub/europe-consumer-goods-companies" TargetMode="External"/><Relationship Id="rId48" Type="http://schemas.openxmlformats.org/officeDocument/2006/relationships/drawing" Target="../drawings/drawing2.xml"/><Relationship Id="rId25" Type="http://schemas.openxmlformats.org/officeDocument/2006/relationships/hyperlink" Target="https://www.ic.gc.ca/app/scr/app/cis/businesses-entreprises/311;jsessionid=00015X9XBmHCkbc4w4irjhS7_Ye:-2523J" TargetMode="External"/><Relationship Id="rId47" Type="http://schemas.openxmlformats.org/officeDocument/2006/relationships/hyperlink" Target="https://www.crunchbase.com/hub/gulf-cooperation-council-food-and-beverage-companies" TargetMode="External"/><Relationship Id="rId28" Type="http://schemas.openxmlformats.org/officeDocument/2006/relationships/hyperlink" Target="https://www.ers.usda.gov/topics/food-markets-prices/processing-marketing/manufacturing/" TargetMode="External"/><Relationship Id="rId27" Type="http://schemas.openxmlformats.org/officeDocument/2006/relationships/hyperlink" Target="https://www.crunchbase.com/hub/gulf-cooperation-council-food-and-beverage-companies" TargetMode="External"/><Relationship Id="rId5" Type="http://schemas.openxmlformats.org/officeDocument/2006/relationships/hyperlink" Target="https://www.ibisworld.com/canada/market-research-reports/wire-cable-manufacturing-industry/" TargetMode="External"/><Relationship Id="rId6" Type="http://schemas.openxmlformats.org/officeDocument/2006/relationships/hyperlink" Target="https://www.researchandmarkets.com/reports/2395995/cable_manufacturers_european_industry_report" TargetMode="External"/><Relationship Id="rId29" Type="http://schemas.openxmlformats.org/officeDocument/2006/relationships/hyperlink" Target="https://www.ic.gc.ca/app/scr/app/cis/businesses-entreprises/311;jsessionid=00015X9XBmHCkbc4w4irjhS7_Ye:-2523J" TargetMode="External"/><Relationship Id="rId7" Type="http://schemas.openxmlformats.org/officeDocument/2006/relationships/hyperlink" Target="https://arabcab.org/members/" TargetMode="External"/><Relationship Id="rId8" Type="http://schemas.openxmlformats.org/officeDocument/2006/relationships/hyperlink" Target="https://seedscientific.com/biotechnology-statistics/" TargetMode="External"/><Relationship Id="rId31" Type="http://schemas.openxmlformats.org/officeDocument/2006/relationships/hyperlink" Target="https://www.crunchbase.com/hub/gulf-cooperation-council-food-and-beverage-companies" TargetMode="External"/><Relationship Id="rId30" Type="http://schemas.openxmlformats.org/officeDocument/2006/relationships/hyperlink" Target="https://www.crunchbase.com/hub/europe-consumer-goods-companies" TargetMode="External"/><Relationship Id="rId11" Type="http://schemas.openxmlformats.org/officeDocument/2006/relationships/hyperlink" Target="https://www.glassdoor.co.in/Explore/browse-companies.htm?overall_rating_low=3&amp;page=1&amp;locName=United%20Arab%20Emirates%20Area&amp;industry=200021" TargetMode="External"/><Relationship Id="rId33" Type="http://schemas.openxmlformats.org/officeDocument/2006/relationships/hyperlink" Target="https://www.ibisworld.com/canada/market-research-reports/wire-cable-manufacturing-industry/" TargetMode="External"/><Relationship Id="rId10" Type="http://schemas.openxmlformats.org/officeDocument/2006/relationships/hyperlink" Target="https://www.statista.com/statistics/439960/number-of-biotechnology-companies-europe-eu/" TargetMode="External"/><Relationship Id="rId32" Type="http://schemas.openxmlformats.org/officeDocument/2006/relationships/hyperlink" Target="https://www.thomasnet.com/nsearch.html?act=M&amp;cov=NA&amp;heading=9670902&amp;navsec=modify" TargetMode="External"/><Relationship Id="rId13" Type="http://schemas.openxmlformats.org/officeDocument/2006/relationships/hyperlink" Target="https://www.investontario.ca/life-sciences" TargetMode="External"/><Relationship Id="rId35" Type="http://schemas.openxmlformats.org/officeDocument/2006/relationships/hyperlink" Target="https://arabcab.org/members/" TargetMode="External"/><Relationship Id="rId12" Type="http://schemas.openxmlformats.org/officeDocument/2006/relationships/hyperlink" Target="https://seedscientific.com/biotechnology-statistics/" TargetMode="External"/><Relationship Id="rId34" Type="http://schemas.openxmlformats.org/officeDocument/2006/relationships/hyperlink" Target="https://www.researchandmarkets.com/reports/2395995/cable_manufacturers_european_industry_report" TargetMode="External"/><Relationship Id="rId15" Type="http://schemas.openxmlformats.org/officeDocument/2006/relationships/hyperlink" Target="https://www.glassdoor.co.in/Explore/browse-companies.htm?overall_rating_low=3&amp;page=1&amp;locName=United%20Arab%20Emirates%20Area&amp;industry=200021" TargetMode="External"/><Relationship Id="rId37" Type="http://schemas.openxmlformats.org/officeDocument/2006/relationships/hyperlink" Target="https://www.investontario.ca/life-sciences" TargetMode="External"/><Relationship Id="rId14" Type="http://schemas.openxmlformats.org/officeDocument/2006/relationships/hyperlink" Target="https://www.statista.com/statistics/439960/number-of-biotechnology-companies-europe-eu/" TargetMode="External"/><Relationship Id="rId36" Type="http://schemas.openxmlformats.org/officeDocument/2006/relationships/hyperlink" Target="https://seedscientific.com/biotechnology-statistics/" TargetMode="External"/><Relationship Id="rId17" Type="http://schemas.openxmlformats.org/officeDocument/2006/relationships/hyperlink" Target="https://www.ic.gc.ca/app/scr/app/cis/businesses-entreprises/333;jsessionid=000181NAJVDEwMMLB6k3IenIb0y:2KONEUV3BB?wbdisable=true" TargetMode="External"/><Relationship Id="rId39" Type="http://schemas.openxmlformats.org/officeDocument/2006/relationships/hyperlink" Target="https://www.glassdoor.co.in/Explore/browse-companies.htm?overall_rating_low=3&amp;page=1&amp;locName=United%20Arab%20Emirates%20Area&amp;industry=200021" TargetMode="External"/><Relationship Id="rId16" Type="http://schemas.openxmlformats.org/officeDocument/2006/relationships/hyperlink" Target="https://www.crunchbase.com/hub/united-states-machinery-manufacturing-companies" TargetMode="External"/><Relationship Id="rId38" Type="http://schemas.openxmlformats.org/officeDocument/2006/relationships/hyperlink" Target="https://www.statista.com/statistics/439960/number-of-biotechnology-companies-europe-eu/" TargetMode="External"/><Relationship Id="rId19" Type="http://schemas.openxmlformats.org/officeDocument/2006/relationships/hyperlink" Target="https://www.listofcompaniesin.com/united-arab-emirates/machinery/" TargetMode="External"/><Relationship Id="rId18" Type="http://schemas.openxmlformats.org/officeDocument/2006/relationships/hyperlink" Target="https://www.crunchbase.com/hub/european-union-machinery-manufacturing-compani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34.5"/>
    <col customWidth="1" min="2" max="2" width="15.88"/>
    <col customWidth="1" min="3" max="3" width="11.0"/>
    <col customWidth="1" min="4" max="4" width="11.38"/>
    <col customWidth="1" min="5" max="25" width="11.0"/>
  </cols>
  <sheetData>
    <row r="1" ht="15.75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ht="15.75" customHeight="1">
      <c r="A2" s="2" t="s">
        <v>1</v>
      </c>
      <c r="B2" s="3" t="s">
        <v>2</v>
      </c>
    </row>
    <row r="3" ht="15.75" customHeight="1">
      <c r="A3" s="2" t="s">
        <v>3</v>
      </c>
      <c r="B3" s="3" t="s">
        <v>4</v>
      </c>
    </row>
    <row r="4" ht="15.75" customHeight="1">
      <c r="A4" s="2"/>
      <c r="B4" s="4" t="s">
        <v>5</v>
      </c>
      <c r="C4" s="5" t="s">
        <v>6</v>
      </c>
    </row>
    <row r="5" ht="15.75" customHeight="1">
      <c r="A5" s="2" t="s">
        <v>7</v>
      </c>
      <c r="B5" s="6"/>
      <c r="C5" s="7"/>
    </row>
    <row r="6" ht="15.75" customHeight="1">
      <c r="A6" s="8" t="s">
        <v>8</v>
      </c>
      <c r="B6" s="4"/>
      <c r="C6" s="5"/>
      <c r="D6" s="5"/>
    </row>
    <row r="7" ht="15.75" customHeight="1">
      <c r="B7" s="9"/>
      <c r="C7" s="7"/>
      <c r="D7" s="10"/>
      <c r="E7" s="11"/>
    </row>
    <row r="8" ht="23.25" customHeight="1">
      <c r="A8" s="12" t="s">
        <v>9</v>
      </c>
      <c r="B8" s="13"/>
      <c r="C8" s="14"/>
      <c r="G8" s="13"/>
      <c r="H8" s="13"/>
      <c r="I8" s="13"/>
      <c r="J8" s="13"/>
      <c r="K8" s="13"/>
      <c r="L8" s="13"/>
      <c r="M8" s="13"/>
      <c r="N8" s="13"/>
      <c r="O8" s="13"/>
      <c r="P8" s="2"/>
    </row>
    <row r="9" ht="15.75" customHeight="1">
      <c r="A9" s="15" t="s">
        <v>10</v>
      </c>
      <c r="B9" s="2"/>
    </row>
    <row r="10" ht="15.75" customHeight="1">
      <c r="B10" s="16"/>
    </row>
    <row r="11" ht="15.75" customHeight="1">
      <c r="A11" s="17" t="s">
        <v>11</v>
      </c>
      <c r="B11" s="17"/>
      <c r="C11" s="17"/>
      <c r="D11" s="17"/>
      <c r="E11" s="17"/>
      <c r="F11" s="17"/>
      <c r="G11" s="17"/>
      <c r="H11" s="18" t="s">
        <v>12</v>
      </c>
      <c r="I11" s="19"/>
      <c r="J11" s="19"/>
      <c r="K11" s="19"/>
      <c r="L11" s="19"/>
      <c r="M11" s="17"/>
      <c r="N11" s="17"/>
      <c r="O11" s="20"/>
      <c r="P11" s="20"/>
      <c r="Q11" s="20"/>
      <c r="R11" s="20"/>
      <c r="S11" s="17"/>
      <c r="T11" s="17"/>
      <c r="U11" s="17"/>
      <c r="V11" s="17"/>
      <c r="W11" s="17"/>
      <c r="X11" s="17"/>
      <c r="Y11" s="17"/>
    </row>
    <row r="12" ht="15.75" customHeight="1">
      <c r="A12" s="21" t="s">
        <v>13</v>
      </c>
      <c r="B12" s="21" t="s">
        <v>14</v>
      </c>
      <c r="C12" s="21" t="s">
        <v>15</v>
      </c>
      <c r="D12" s="21" t="s">
        <v>16</v>
      </c>
      <c r="E12" s="21" t="s">
        <v>17</v>
      </c>
      <c r="F12" s="22" t="s">
        <v>18</v>
      </c>
      <c r="H12" s="21" t="s">
        <v>14</v>
      </c>
      <c r="I12" s="21" t="s">
        <v>15</v>
      </c>
      <c r="J12" s="21" t="s">
        <v>16</v>
      </c>
      <c r="K12" s="21" t="s">
        <v>17</v>
      </c>
      <c r="L12" s="22" t="s">
        <v>18</v>
      </c>
      <c r="N12" s="5" t="s">
        <v>19</v>
      </c>
      <c r="O12" s="23" t="s">
        <v>14</v>
      </c>
      <c r="P12" s="23" t="s">
        <v>15</v>
      </c>
      <c r="Q12" s="23" t="s">
        <v>16</v>
      </c>
      <c r="R12" s="23" t="s">
        <v>20</v>
      </c>
    </row>
    <row r="13" ht="15.75" customHeight="1">
      <c r="A13" s="15" t="s">
        <v>21</v>
      </c>
      <c r="B13" s="24"/>
      <c r="C13" s="25"/>
      <c r="D13" s="25"/>
      <c r="E13" s="26"/>
      <c r="F13" s="27">
        <f t="shared" ref="F13:F16" si="2">SUM(B13:E13)</f>
        <v>0</v>
      </c>
      <c r="G13" s="28"/>
      <c r="H13" s="28">
        <f t="shared" ref="H13:K13" si="1">B13*$D$7</f>
        <v>0</v>
      </c>
      <c r="I13" s="28">
        <f t="shared" si="1"/>
        <v>0</v>
      </c>
      <c r="J13" s="28">
        <f t="shared" si="1"/>
        <v>0</v>
      </c>
      <c r="K13" s="28">
        <f t="shared" si="1"/>
        <v>0</v>
      </c>
      <c r="L13" s="29">
        <f t="shared" ref="L13:L16" si="4">SUM(H13:K13)</f>
        <v>0</v>
      </c>
      <c r="N13" s="23" t="s">
        <v>22</v>
      </c>
      <c r="O13" s="30" t="s">
        <v>23</v>
      </c>
      <c r="P13" s="31" t="s">
        <v>24</v>
      </c>
      <c r="Q13" s="32" t="s">
        <v>25</v>
      </c>
      <c r="R13" s="33" t="s">
        <v>26</v>
      </c>
    </row>
    <row r="14" ht="14.25" customHeight="1">
      <c r="A14" s="15" t="s">
        <v>27</v>
      </c>
      <c r="B14" s="34"/>
      <c r="C14" s="25"/>
      <c r="D14" s="25"/>
      <c r="E14" s="26"/>
      <c r="F14" s="27">
        <f t="shared" si="2"/>
        <v>0</v>
      </c>
      <c r="G14" s="28"/>
      <c r="H14" s="28">
        <f t="shared" ref="H14:K14" si="3">B14*$B$7</f>
        <v>0</v>
      </c>
      <c r="I14" s="28">
        <f t="shared" si="3"/>
        <v>0</v>
      </c>
      <c r="J14" s="28">
        <f t="shared" si="3"/>
        <v>0</v>
      </c>
      <c r="K14" s="28">
        <f t="shared" si="3"/>
        <v>0</v>
      </c>
      <c r="L14" s="29">
        <f t="shared" si="4"/>
        <v>0</v>
      </c>
      <c r="N14" s="35" t="s">
        <v>28</v>
      </c>
      <c r="O14" s="33" t="s">
        <v>29</v>
      </c>
      <c r="P14" s="33" t="s">
        <v>30</v>
      </c>
      <c r="Q14" s="33" t="s">
        <v>31</v>
      </c>
      <c r="R14" s="36" t="s">
        <v>32</v>
      </c>
    </row>
    <row r="15" ht="15.0" customHeight="1">
      <c r="A15" s="15" t="s">
        <v>33</v>
      </c>
      <c r="B15" s="34"/>
      <c r="C15" s="25"/>
      <c r="D15" s="25"/>
      <c r="E15" s="26"/>
      <c r="F15" s="27">
        <f t="shared" si="2"/>
        <v>0</v>
      </c>
      <c r="G15" s="28"/>
      <c r="H15" s="28">
        <f t="shared" ref="H15:K15" si="5">B15*$B$7</f>
        <v>0</v>
      </c>
      <c r="I15" s="28">
        <f t="shared" si="5"/>
        <v>0</v>
      </c>
      <c r="J15" s="28">
        <f t="shared" si="5"/>
        <v>0</v>
      </c>
      <c r="K15" s="28">
        <f t="shared" si="5"/>
        <v>0</v>
      </c>
      <c r="L15" s="29">
        <f t="shared" si="4"/>
        <v>0</v>
      </c>
      <c r="N15" s="35" t="s">
        <v>34</v>
      </c>
      <c r="O15" s="33" t="s">
        <v>35</v>
      </c>
      <c r="P15" s="31" t="s">
        <v>36</v>
      </c>
      <c r="Q15" s="37" t="s">
        <v>37</v>
      </c>
      <c r="R15" s="33" t="s">
        <v>38</v>
      </c>
    </row>
    <row r="16" ht="15.75" customHeight="1">
      <c r="A16" s="15" t="s">
        <v>39</v>
      </c>
      <c r="B16" s="34"/>
      <c r="C16" s="25"/>
      <c r="D16" s="25"/>
      <c r="E16" s="26"/>
      <c r="F16" s="27">
        <f t="shared" si="2"/>
        <v>0</v>
      </c>
      <c r="G16" s="28"/>
      <c r="H16" s="28">
        <f t="shared" ref="H16:K16" si="6">B16*$B$7</f>
        <v>0</v>
      </c>
      <c r="I16" s="28">
        <f t="shared" si="6"/>
        <v>0</v>
      </c>
      <c r="J16" s="28">
        <f t="shared" si="6"/>
        <v>0</v>
      </c>
      <c r="K16" s="28">
        <f t="shared" si="6"/>
        <v>0</v>
      </c>
      <c r="L16" s="29">
        <f t="shared" si="4"/>
        <v>0</v>
      </c>
      <c r="N16" s="23" t="s">
        <v>40</v>
      </c>
      <c r="O16" s="31" t="s">
        <v>41</v>
      </c>
      <c r="P16" s="31" t="s">
        <v>42</v>
      </c>
      <c r="Q16" s="33" t="s">
        <v>43</v>
      </c>
      <c r="R16" s="37" t="s">
        <v>44</v>
      </c>
    </row>
    <row r="17" ht="15.75" customHeight="1">
      <c r="A17" s="38" t="s">
        <v>18</v>
      </c>
      <c r="B17" s="39">
        <f t="shared" ref="B17:F17" si="7">SUM(B13:B16)</f>
        <v>0</v>
      </c>
      <c r="C17" s="39">
        <f t="shared" si="7"/>
        <v>0</v>
      </c>
      <c r="D17" s="39">
        <f t="shared" si="7"/>
        <v>0</v>
      </c>
      <c r="E17" s="39">
        <f t="shared" si="7"/>
        <v>0</v>
      </c>
      <c r="F17" s="39">
        <f t="shared" si="7"/>
        <v>0</v>
      </c>
      <c r="G17" s="40"/>
      <c r="H17" s="39">
        <f t="shared" ref="H17:L17" si="8">SUM(H13:H16)</f>
        <v>0</v>
      </c>
      <c r="I17" s="39">
        <f t="shared" si="8"/>
        <v>0</v>
      </c>
      <c r="J17" s="39">
        <f t="shared" si="8"/>
        <v>0</v>
      </c>
      <c r="K17" s="39">
        <f t="shared" si="8"/>
        <v>0</v>
      </c>
      <c r="L17" s="39">
        <f t="shared" si="8"/>
        <v>0</v>
      </c>
      <c r="N17" s="41" t="s">
        <v>45</v>
      </c>
    </row>
    <row r="18" ht="15.75" customHeight="1">
      <c r="A18" s="4"/>
      <c r="B18" s="40"/>
      <c r="C18" s="40"/>
      <c r="D18" s="40"/>
      <c r="E18" s="40"/>
    </row>
    <row r="19" ht="15.75" customHeight="1">
      <c r="A19" s="21" t="s">
        <v>46</v>
      </c>
      <c r="B19" s="21" t="s">
        <v>14</v>
      </c>
      <c r="C19" s="21" t="s">
        <v>15</v>
      </c>
      <c r="D19" s="21" t="s">
        <v>16</v>
      </c>
      <c r="E19" s="21" t="s">
        <v>17</v>
      </c>
      <c r="F19" s="22" t="s">
        <v>18</v>
      </c>
      <c r="H19" s="21" t="s">
        <v>14</v>
      </c>
      <c r="I19" s="21" t="s">
        <v>15</v>
      </c>
      <c r="J19" s="21" t="s">
        <v>16</v>
      </c>
      <c r="K19" s="21" t="s">
        <v>17</v>
      </c>
      <c r="L19" s="22" t="s">
        <v>18</v>
      </c>
    </row>
    <row r="20" ht="15.75" customHeight="1">
      <c r="A20" s="15" t="s">
        <v>21</v>
      </c>
      <c r="B20" s="42"/>
      <c r="C20" s="42"/>
      <c r="D20" s="42"/>
      <c r="E20" s="26"/>
      <c r="F20" s="27">
        <f t="shared" ref="F20:F23" si="10">SUM(B20:E20)</f>
        <v>0</v>
      </c>
      <c r="G20" s="28"/>
      <c r="H20" s="28">
        <f t="shared" ref="H20:K20" si="9">B20*$D$7</f>
        <v>0</v>
      </c>
      <c r="I20" s="28">
        <f t="shared" si="9"/>
        <v>0</v>
      </c>
      <c r="J20" s="28">
        <f t="shared" si="9"/>
        <v>0</v>
      </c>
      <c r="K20" s="28">
        <f t="shared" si="9"/>
        <v>0</v>
      </c>
      <c r="L20" s="29">
        <f t="shared" ref="L20:L23" si="12">SUM(H20:K20)</f>
        <v>0</v>
      </c>
    </row>
    <row r="21" ht="15.75" customHeight="1">
      <c r="A21" s="15" t="s">
        <v>27</v>
      </c>
      <c r="B21" s="34"/>
      <c r="C21" s="25"/>
      <c r="D21" s="25"/>
      <c r="E21" s="26"/>
      <c r="F21" s="27">
        <f t="shared" si="10"/>
        <v>0</v>
      </c>
      <c r="G21" s="28"/>
      <c r="H21" s="28">
        <f t="shared" ref="H21:K21" si="11">B21*$C$7</f>
        <v>0</v>
      </c>
      <c r="I21" s="28">
        <f t="shared" si="11"/>
        <v>0</v>
      </c>
      <c r="J21" s="28">
        <f t="shared" si="11"/>
        <v>0</v>
      </c>
      <c r="K21" s="28">
        <f t="shared" si="11"/>
        <v>0</v>
      </c>
      <c r="L21" s="29">
        <f t="shared" si="12"/>
        <v>0</v>
      </c>
    </row>
    <row r="22" ht="15.75" customHeight="1">
      <c r="A22" s="15" t="s">
        <v>33</v>
      </c>
      <c r="B22" s="34"/>
      <c r="C22" s="25"/>
      <c r="D22" s="25"/>
      <c r="E22" s="26"/>
      <c r="F22" s="27">
        <f t="shared" si="10"/>
        <v>0</v>
      </c>
      <c r="G22" s="28"/>
      <c r="H22" s="28">
        <f t="shared" ref="H22:K22" si="13">B22*$C$7</f>
        <v>0</v>
      </c>
      <c r="I22" s="28">
        <f t="shared" si="13"/>
        <v>0</v>
      </c>
      <c r="J22" s="28">
        <f t="shared" si="13"/>
        <v>0</v>
      </c>
      <c r="K22" s="28">
        <f t="shared" si="13"/>
        <v>0</v>
      </c>
      <c r="L22" s="29">
        <f t="shared" si="12"/>
        <v>0</v>
      </c>
    </row>
    <row r="23" ht="15.75" customHeight="1">
      <c r="A23" s="15" t="s">
        <v>39</v>
      </c>
      <c r="B23" s="43"/>
      <c r="C23" s="25"/>
      <c r="D23" s="26"/>
      <c r="E23" s="26"/>
      <c r="F23" s="27">
        <f t="shared" si="10"/>
        <v>0</v>
      </c>
      <c r="G23" s="28"/>
      <c r="H23" s="28">
        <f t="shared" ref="H23:K23" si="14">B23*$C$7</f>
        <v>0</v>
      </c>
      <c r="I23" s="28">
        <f t="shared" si="14"/>
        <v>0</v>
      </c>
      <c r="J23" s="28">
        <f t="shared" si="14"/>
        <v>0</v>
      </c>
      <c r="K23" s="28">
        <f t="shared" si="14"/>
        <v>0</v>
      </c>
      <c r="L23" s="29">
        <f t="shared" si="12"/>
        <v>0</v>
      </c>
    </row>
    <row r="24" ht="15.75" customHeight="1">
      <c r="A24" s="38" t="s">
        <v>18</v>
      </c>
      <c r="B24" s="39">
        <f t="shared" ref="B24:F24" si="15">SUM(B20:B23)</f>
        <v>0</v>
      </c>
      <c r="C24" s="39">
        <f t="shared" si="15"/>
        <v>0</v>
      </c>
      <c r="D24" s="39">
        <f t="shared" si="15"/>
        <v>0</v>
      </c>
      <c r="E24" s="39">
        <f t="shared" si="15"/>
        <v>0</v>
      </c>
      <c r="F24" s="39">
        <f t="shared" si="15"/>
        <v>0</v>
      </c>
      <c r="G24" s="40"/>
      <c r="H24" s="39">
        <f t="shared" ref="H24:L24" si="16">SUM(H20:H23)</f>
        <v>0</v>
      </c>
      <c r="I24" s="39">
        <f t="shared" si="16"/>
        <v>0</v>
      </c>
      <c r="J24" s="39">
        <f t="shared" si="16"/>
        <v>0</v>
      </c>
      <c r="K24" s="39">
        <f t="shared" si="16"/>
        <v>0</v>
      </c>
      <c r="L24" s="39">
        <f t="shared" si="16"/>
        <v>0</v>
      </c>
    </row>
    <row r="25" ht="15.75" customHeight="1">
      <c r="A25" s="44"/>
      <c r="B25" s="34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</row>
    <row r="26" ht="15.75" customHeight="1">
      <c r="A26" s="45" t="s">
        <v>47</v>
      </c>
      <c r="B26" s="46"/>
      <c r="C26" s="46"/>
      <c r="D26" s="46"/>
      <c r="E26" s="46"/>
      <c r="F26" s="46"/>
      <c r="G26" s="46"/>
      <c r="H26" s="46"/>
      <c r="I26" s="46"/>
      <c r="J26" s="46"/>
      <c r="K26" s="46"/>
      <c r="L26" s="46"/>
      <c r="M26" s="46"/>
      <c r="N26" s="46"/>
      <c r="O26" s="46"/>
      <c r="P26" s="46"/>
      <c r="Q26" s="46"/>
      <c r="R26" s="46"/>
      <c r="S26" s="46"/>
      <c r="T26" s="46"/>
      <c r="U26" s="46"/>
      <c r="V26" s="46"/>
      <c r="W26" s="46"/>
      <c r="X26" s="46"/>
      <c r="Y26" s="46"/>
    </row>
    <row r="27" ht="15.75" customHeight="1">
      <c r="A27" s="21" t="s">
        <v>13</v>
      </c>
      <c r="B27" s="21" t="s">
        <v>14</v>
      </c>
      <c r="C27" s="21" t="s">
        <v>15</v>
      </c>
      <c r="D27" s="21" t="s">
        <v>16</v>
      </c>
      <c r="E27" s="21" t="s">
        <v>17</v>
      </c>
      <c r="F27" s="22" t="s">
        <v>18</v>
      </c>
    </row>
    <row r="28" ht="15.75" customHeight="1">
      <c r="A28" s="15" t="s">
        <v>21</v>
      </c>
      <c r="B28" s="47">
        <f t="shared" ref="B28:E28" si="17">B13*$B$5</f>
        <v>0</v>
      </c>
      <c r="C28" s="47">
        <f t="shared" si="17"/>
        <v>0</v>
      </c>
      <c r="D28" s="47">
        <f t="shared" si="17"/>
        <v>0</v>
      </c>
      <c r="E28" s="47">
        <f t="shared" si="17"/>
        <v>0</v>
      </c>
      <c r="F28" s="47">
        <f t="shared" ref="F28:F31" si="19">SUM(C28:E28)</f>
        <v>0</v>
      </c>
    </row>
    <row r="29" ht="15.75" customHeight="1">
      <c r="A29" s="15" t="s">
        <v>27</v>
      </c>
      <c r="B29" s="47">
        <f t="shared" ref="B29:E29" si="18">B14*$B$5</f>
        <v>0</v>
      </c>
      <c r="C29" s="47">
        <f t="shared" si="18"/>
        <v>0</v>
      </c>
      <c r="D29" s="47">
        <f t="shared" si="18"/>
        <v>0</v>
      </c>
      <c r="E29" s="47">
        <f t="shared" si="18"/>
        <v>0</v>
      </c>
      <c r="F29" s="47">
        <f t="shared" si="19"/>
        <v>0</v>
      </c>
    </row>
    <row r="30" ht="15.75" customHeight="1">
      <c r="A30" s="15" t="s">
        <v>33</v>
      </c>
      <c r="B30" s="47">
        <f t="shared" ref="B30:E30" si="20">B15*$B$5</f>
        <v>0</v>
      </c>
      <c r="C30" s="47">
        <f t="shared" si="20"/>
        <v>0</v>
      </c>
      <c r="D30" s="47">
        <f t="shared" si="20"/>
        <v>0</v>
      </c>
      <c r="E30" s="47">
        <f t="shared" si="20"/>
        <v>0</v>
      </c>
      <c r="F30" s="47">
        <f t="shared" si="19"/>
        <v>0</v>
      </c>
    </row>
    <row r="31" ht="15.75" customHeight="1">
      <c r="A31" s="15" t="s">
        <v>39</v>
      </c>
      <c r="B31" s="47">
        <f t="shared" ref="B31:E31" si="21">B16*$B$5</f>
        <v>0</v>
      </c>
      <c r="C31" s="47">
        <f t="shared" si="21"/>
        <v>0</v>
      </c>
      <c r="D31" s="47">
        <f t="shared" si="21"/>
        <v>0</v>
      </c>
      <c r="E31" s="47">
        <f t="shared" si="21"/>
        <v>0</v>
      </c>
      <c r="F31" s="47">
        <f t="shared" si="19"/>
        <v>0</v>
      </c>
    </row>
    <row r="32" ht="15.75" customHeight="1">
      <c r="A32" s="38" t="s">
        <v>18</v>
      </c>
      <c r="B32" s="48">
        <f t="shared" ref="B32:F32" si="22">SUM(B28:B31)</f>
        <v>0</v>
      </c>
      <c r="C32" s="48">
        <f t="shared" si="22"/>
        <v>0</v>
      </c>
      <c r="D32" s="48">
        <f t="shared" si="22"/>
        <v>0</v>
      </c>
      <c r="E32" s="48">
        <f t="shared" si="22"/>
        <v>0</v>
      </c>
      <c r="F32" s="49">
        <f t="shared" si="22"/>
        <v>0</v>
      </c>
      <c r="G32" s="50" t="s">
        <v>4</v>
      </c>
    </row>
    <row r="33" ht="15.75" customHeight="1"/>
    <row r="34" ht="15.75" customHeight="1">
      <c r="A34" s="21" t="s">
        <v>46</v>
      </c>
      <c r="B34" s="21" t="s">
        <v>14</v>
      </c>
      <c r="C34" s="21" t="s">
        <v>15</v>
      </c>
      <c r="D34" s="21" t="s">
        <v>16</v>
      </c>
      <c r="E34" s="21" t="s">
        <v>17</v>
      </c>
      <c r="F34" s="22" t="s">
        <v>18</v>
      </c>
    </row>
    <row r="35" ht="15.75" customHeight="1">
      <c r="A35" s="15" t="s">
        <v>21</v>
      </c>
      <c r="B35" s="47">
        <f t="shared" ref="B35:E35" si="23">B20*$B$5</f>
        <v>0</v>
      </c>
      <c r="C35" s="47">
        <f t="shared" si="23"/>
        <v>0</v>
      </c>
      <c r="D35" s="47">
        <f t="shared" si="23"/>
        <v>0</v>
      </c>
      <c r="E35" s="47">
        <f t="shared" si="23"/>
        <v>0</v>
      </c>
      <c r="F35" s="47">
        <f t="shared" ref="F35:F38" si="25">SUM(C35:E35)</f>
        <v>0</v>
      </c>
    </row>
    <row r="36" ht="15.75" customHeight="1">
      <c r="A36" s="15" t="s">
        <v>27</v>
      </c>
      <c r="B36" s="47">
        <f t="shared" ref="B36:E36" si="24">B21*$B$5</f>
        <v>0</v>
      </c>
      <c r="C36" s="47">
        <f t="shared" si="24"/>
        <v>0</v>
      </c>
      <c r="D36" s="47">
        <f t="shared" si="24"/>
        <v>0</v>
      </c>
      <c r="E36" s="47">
        <f t="shared" si="24"/>
        <v>0</v>
      </c>
      <c r="F36" s="47">
        <f t="shared" si="25"/>
        <v>0</v>
      </c>
    </row>
    <row r="37" ht="15.75" customHeight="1">
      <c r="A37" s="15" t="s">
        <v>33</v>
      </c>
      <c r="B37" s="47">
        <f t="shared" ref="B37:E37" si="26">B22*$B$5</f>
        <v>0</v>
      </c>
      <c r="C37" s="47">
        <f t="shared" si="26"/>
        <v>0</v>
      </c>
      <c r="D37" s="47">
        <f t="shared" si="26"/>
        <v>0</v>
      </c>
      <c r="E37" s="47">
        <f t="shared" si="26"/>
        <v>0</v>
      </c>
      <c r="F37" s="47">
        <f t="shared" si="25"/>
        <v>0</v>
      </c>
    </row>
    <row r="38" ht="15.75" customHeight="1">
      <c r="A38" s="15" t="s">
        <v>39</v>
      </c>
      <c r="B38" s="47">
        <f t="shared" ref="B38:E38" si="27">B23*$B$5</f>
        <v>0</v>
      </c>
      <c r="C38" s="47">
        <f t="shared" si="27"/>
        <v>0</v>
      </c>
      <c r="D38" s="47">
        <f t="shared" si="27"/>
        <v>0</v>
      </c>
      <c r="E38" s="47">
        <f t="shared" si="27"/>
        <v>0</v>
      </c>
      <c r="F38" s="47">
        <f t="shared" si="25"/>
        <v>0</v>
      </c>
    </row>
    <row r="39" ht="15.75" customHeight="1">
      <c r="A39" s="38" t="s">
        <v>18</v>
      </c>
      <c r="B39" s="48">
        <f t="shared" ref="B39:F39" si="28">SUM(B35:B38)</f>
        <v>0</v>
      </c>
      <c r="C39" s="48">
        <f t="shared" si="28"/>
        <v>0</v>
      </c>
      <c r="D39" s="48">
        <f t="shared" si="28"/>
        <v>0</v>
      </c>
      <c r="E39" s="48">
        <f t="shared" si="28"/>
        <v>0</v>
      </c>
      <c r="F39" s="49">
        <f t="shared" si="28"/>
        <v>0</v>
      </c>
      <c r="G39" s="50" t="s">
        <v>4</v>
      </c>
    </row>
    <row r="40" ht="15.75" customHeight="1">
      <c r="A40" s="44"/>
      <c r="B40" s="34"/>
      <c r="C40" s="34"/>
      <c r="D40" s="34"/>
      <c r="E40" s="34"/>
      <c r="F40" s="51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34"/>
      <c r="W40" s="34"/>
      <c r="X40" s="34"/>
      <c r="Y40" s="34"/>
    </row>
    <row r="41" ht="15.75" customHeight="1">
      <c r="A41" s="52" t="s">
        <v>48</v>
      </c>
      <c r="B41" s="53"/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53"/>
      <c r="P41" s="53"/>
      <c r="Q41" s="53"/>
      <c r="R41" s="53"/>
      <c r="S41" s="53"/>
      <c r="T41" s="53"/>
      <c r="U41" s="53"/>
      <c r="V41" s="53"/>
      <c r="W41" s="53"/>
      <c r="X41" s="53"/>
      <c r="Y41" s="53"/>
    </row>
    <row r="42" ht="15.75" customHeight="1">
      <c r="A42" s="21" t="s">
        <v>13</v>
      </c>
      <c r="B42" s="21" t="s">
        <v>14</v>
      </c>
      <c r="C42" s="21" t="s">
        <v>15</v>
      </c>
      <c r="D42" s="21" t="s">
        <v>16</v>
      </c>
      <c r="E42" s="21" t="s">
        <v>17</v>
      </c>
      <c r="F42" s="22" t="s">
        <v>18</v>
      </c>
    </row>
    <row r="43" ht="15.75" customHeight="1">
      <c r="A43" s="15" t="s">
        <v>21</v>
      </c>
      <c r="B43" s="47">
        <f t="shared" ref="B43:E43" si="29">B13*$B$8*$B$5</f>
        <v>0</v>
      </c>
      <c r="C43" s="47">
        <f t="shared" si="29"/>
        <v>0</v>
      </c>
      <c r="D43" s="47">
        <f t="shared" si="29"/>
        <v>0</v>
      </c>
      <c r="E43" s="47">
        <f t="shared" si="29"/>
        <v>0</v>
      </c>
      <c r="F43" s="54">
        <f t="shared" ref="F43:F47" si="31">SUM(C43:E43)</f>
        <v>0</v>
      </c>
    </row>
    <row r="44" ht="15.75" customHeight="1">
      <c r="A44" s="15" t="s">
        <v>27</v>
      </c>
      <c r="B44" s="47">
        <f t="shared" ref="B44:E44" si="30">B14*$B$8*$B$5</f>
        <v>0</v>
      </c>
      <c r="C44" s="47">
        <f t="shared" si="30"/>
        <v>0</v>
      </c>
      <c r="D44" s="47">
        <f t="shared" si="30"/>
        <v>0</v>
      </c>
      <c r="E44" s="47">
        <f t="shared" si="30"/>
        <v>0</v>
      </c>
      <c r="F44" s="47">
        <f t="shared" si="31"/>
        <v>0</v>
      </c>
    </row>
    <row r="45" ht="15.75" customHeight="1">
      <c r="A45" s="15" t="s">
        <v>33</v>
      </c>
      <c r="B45" s="47">
        <f t="shared" ref="B45:E45" si="32">B15*$B$8*$B$5</f>
        <v>0</v>
      </c>
      <c r="C45" s="47">
        <f t="shared" si="32"/>
        <v>0</v>
      </c>
      <c r="D45" s="47">
        <f t="shared" si="32"/>
        <v>0</v>
      </c>
      <c r="E45" s="47">
        <f t="shared" si="32"/>
        <v>0</v>
      </c>
      <c r="F45" s="47">
        <f t="shared" si="31"/>
        <v>0</v>
      </c>
    </row>
    <row r="46" ht="15.75" customHeight="1">
      <c r="A46" s="15" t="s">
        <v>39</v>
      </c>
      <c r="B46" s="47">
        <f t="shared" ref="B46:E46" si="33">B16*$B$8*$B$5</f>
        <v>0</v>
      </c>
      <c r="C46" s="47">
        <f t="shared" si="33"/>
        <v>0</v>
      </c>
      <c r="D46" s="47">
        <f t="shared" si="33"/>
        <v>0</v>
      </c>
      <c r="E46" s="47">
        <f t="shared" si="33"/>
        <v>0</v>
      </c>
      <c r="F46" s="47">
        <f t="shared" si="31"/>
        <v>0</v>
      </c>
    </row>
    <row r="47" ht="15.75" customHeight="1">
      <c r="A47" s="38" t="s">
        <v>18</v>
      </c>
      <c r="B47" s="48">
        <f t="shared" ref="B47:E47" si="34">SUM(B43:B46)</f>
        <v>0</v>
      </c>
      <c r="C47" s="48">
        <f t="shared" si="34"/>
        <v>0</v>
      </c>
      <c r="D47" s="48">
        <f t="shared" si="34"/>
        <v>0</v>
      </c>
      <c r="E47" s="48">
        <f t="shared" si="34"/>
        <v>0</v>
      </c>
      <c r="F47" s="49">
        <f t="shared" si="31"/>
        <v>0</v>
      </c>
      <c r="G47" s="50" t="s">
        <v>4</v>
      </c>
      <c r="J47" s="2"/>
    </row>
    <row r="48" ht="15.75" customHeight="1"/>
    <row r="49" ht="15.75" customHeight="1">
      <c r="A49" s="21" t="s">
        <v>46</v>
      </c>
      <c r="B49" s="21" t="s">
        <v>14</v>
      </c>
      <c r="C49" s="21" t="s">
        <v>15</v>
      </c>
      <c r="D49" s="21" t="s">
        <v>16</v>
      </c>
      <c r="E49" s="21" t="s">
        <v>17</v>
      </c>
      <c r="F49" s="22" t="s">
        <v>18</v>
      </c>
    </row>
    <row r="50" ht="15.75" customHeight="1">
      <c r="A50" s="15" t="s">
        <v>21</v>
      </c>
      <c r="B50" s="47">
        <f t="shared" ref="B50:E50" si="35">B20*$B$8*$B$5</f>
        <v>0</v>
      </c>
      <c r="C50" s="47">
        <f t="shared" si="35"/>
        <v>0</v>
      </c>
      <c r="D50" s="47">
        <f t="shared" si="35"/>
        <v>0</v>
      </c>
      <c r="E50" s="47">
        <f t="shared" si="35"/>
        <v>0</v>
      </c>
      <c r="F50" s="54">
        <f t="shared" ref="F50:F54" si="37">SUM(C50:E50)</f>
        <v>0</v>
      </c>
    </row>
    <row r="51" ht="15.75" customHeight="1">
      <c r="A51" s="15" t="s">
        <v>27</v>
      </c>
      <c r="B51" s="47">
        <f t="shared" ref="B51:E51" si="36">B21*$B$8*$B$5</f>
        <v>0</v>
      </c>
      <c r="C51" s="47">
        <f t="shared" si="36"/>
        <v>0</v>
      </c>
      <c r="D51" s="47">
        <f t="shared" si="36"/>
        <v>0</v>
      </c>
      <c r="E51" s="47">
        <f t="shared" si="36"/>
        <v>0</v>
      </c>
      <c r="F51" s="47">
        <f t="shared" si="37"/>
        <v>0</v>
      </c>
    </row>
    <row r="52" ht="15.75" customHeight="1">
      <c r="A52" s="15" t="s">
        <v>33</v>
      </c>
      <c r="B52" s="47">
        <f t="shared" ref="B52:E52" si="38">B22*$B$8*$B$5</f>
        <v>0</v>
      </c>
      <c r="C52" s="47">
        <f t="shared" si="38"/>
        <v>0</v>
      </c>
      <c r="D52" s="47">
        <f t="shared" si="38"/>
        <v>0</v>
      </c>
      <c r="E52" s="47">
        <f t="shared" si="38"/>
        <v>0</v>
      </c>
      <c r="F52" s="47">
        <f t="shared" si="37"/>
        <v>0</v>
      </c>
    </row>
    <row r="53" ht="15.75" customHeight="1">
      <c r="A53" s="15" t="s">
        <v>39</v>
      </c>
      <c r="B53" s="47">
        <f t="shared" ref="B53:E53" si="39">B23*$B$8*$B$5</f>
        <v>0</v>
      </c>
      <c r="C53" s="47">
        <f t="shared" si="39"/>
        <v>0</v>
      </c>
      <c r="D53" s="47">
        <f t="shared" si="39"/>
        <v>0</v>
      </c>
      <c r="E53" s="47">
        <f t="shared" si="39"/>
        <v>0</v>
      </c>
      <c r="F53" s="47">
        <f t="shared" si="37"/>
        <v>0</v>
      </c>
    </row>
    <row r="54" ht="15.75" customHeight="1">
      <c r="A54" s="38" t="s">
        <v>18</v>
      </c>
      <c r="B54" s="48">
        <f t="shared" ref="B54:E54" si="40">SUM(B50:B53)</f>
        <v>0</v>
      </c>
      <c r="C54" s="48">
        <f t="shared" si="40"/>
        <v>0</v>
      </c>
      <c r="D54" s="48">
        <f t="shared" si="40"/>
        <v>0</v>
      </c>
      <c r="E54" s="48">
        <f t="shared" si="40"/>
        <v>0</v>
      </c>
      <c r="F54" s="49">
        <f t="shared" si="37"/>
        <v>0</v>
      </c>
      <c r="G54" s="50" t="s">
        <v>4</v>
      </c>
      <c r="J54" s="2"/>
    </row>
    <row r="55" ht="15.75" customHeight="1">
      <c r="A55" s="44"/>
      <c r="B55" s="34"/>
      <c r="C55" s="34"/>
      <c r="D55" s="34"/>
      <c r="E55" s="34"/>
      <c r="F55" s="51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</row>
    <row r="56" ht="15.75" customHeight="1">
      <c r="A56" s="55" t="s">
        <v>49</v>
      </c>
      <c r="B56" s="56"/>
      <c r="C56" s="56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6"/>
      <c r="O56" s="56"/>
      <c r="P56" s="56"/>
      <c r="Q56" s="56"/>
      <c r="R56" s="56"/>
      <c r="S56" s="56"/>
      <c r="T56" s="56"/>
      <c r="U56" s="56"/>
      <c r="V56" s="56"/>
      <c r="W56" s="56"/>
      <c r="X56" s="56"/>
      <c r="Y56" s="56"/>
    </row>
    <row r="57" ht="15.75" customHeight="1">
      <c r="A57" s="21" t="s">
        <v>13</v>
      </c>
      <c r="B57" s="21" t="s">
        <v>14</v>
      </c>
      <c r="C57" s="21" t="s">
        <v>15</v>
      </c>
      <c r="D57" s="21" t="s">
        <v>16</v>
      </c>
      <c r="E57" s="21" t="s">
        <v>17</v>
      </c>
      <c r="F57" s="22" t="s">
        <v>18</v>
      </c>
    </row>
    <row r="58" ht="15.75" customHeight="1">
      <c r="A58" s="15" t="s">
        <v>21</v>
      </c>
      <c r="B58" s="57">
        <f t="shared" ref="B58:E58" si="41">B13*$B$8*$D$7*$B$5</f>
        <v>0</v>
      </c>
      <c r="C58" s="57">
        <f t="shared" si="41"/>
        <v>0</v>
      </c>
      <c r="D58" s="57">
        <f t="shared" si="41"/>
        <v>0</v>
      </c>
      <c r="E58" s="57">
        <f t="shared" si="41"/>
        <v>0</v>
      </c>
      <c r="F58" s="54">
        <f t="shared" ref="F58:F62" si="43">SUM(C58:E58)</f>
        <v>0</v>
      </c>
    </row>
    <row r="59" ht="15.75" customHeight="1">
      <c r="A59" s="15" t="s">
        <v>27</v>
      </c>
      <c r="B59" s="57">
        <f t="shared" ref="B59:E59" si="42">B14*$B$8*$B$7*$B$5</f>
        <v>0</v>
      </c>
      <c r="C59" s="47">
        <f t="shared" si="42"/>
        <v>0</v>
      </c>
      <c r="D59" s="47">
        <f t="shared" si="42"/>
        <v>0</v>
      </c>
      <c r="E59" s="47">
        <f t="shared" si="42"/>
        <v>0</v>
      </c>
      <c r="F59" s="47">
        <f t="shared" si="43"/>
        <v>0</v>
      </c>
    </row>
    <row r="60" ht="15.75" customHeight="1">
      <c r="A60" s="15" t="s">
        <v>33</v>
      </c>
      <c r="B60" s="57">
        <f t="shared" ref="B60:E60" si="44">B15*$B$8*$B$7*$B$5</f>
        <v>0</v>
      </c>
      <c r="C60" s="47">
        <f t="shared" si="44"/>
        <v>0</v>
      </c>
      <c r="D60" s="47">
        <f t="shared" si="44"/>
        <v>0</v>
      </c>
      <c r="E60" s="47">
        <f t="shared" si="44"/>
        <v>0</v>
      </c>
      <c r="F60" s="47">
        <f t="shared" si="43"/>
        <v>0</v>
      </c>
    </row>
    <row r="61" ht="15.75" customHeight="1">
      <c r="A61" s="15" t="s">
        <v>39</v>
      </c>
      <c r="B61" s="57">
        <f t="shared" ref="B61:E61" si="45">B16*$B$8*$B$7*$B$5</f>
        <v>0</v>
      </c>
      <c r="C61" s="47">
        <f t="shared" si="45"/>
        <v>0</v>
      </c>
      <c r="D61" s="47">
        <f t="shared" si="45"/>
        <v>0</v>
      </c>
      <c r="E61" s="47">
        <f t="shared" si="45"/>
        <v>0</v>
      </c>
      <c r="F61" s="47">
        <f t="shared" si="43"/>
        <v>0</v>
      </c>
    </row>
    <row r="62" ht="15.75" customHeight="1">
      <c r="A62" s="38" t="s">
        <v>18</v>
      </c>
      <c r="B62" s="48">
        <f t="shared" ref="B62:E62" si="46">SUM(B58:B61)</f>
        <v>0</v>
      </c>
      <c r="C62" s="48">
        <f t="shared" si="46"/>
        <v>0</v>
      </c>
      <c r="D62" s="48">
        <f t="shared" si="46"/>
        <v>0</v>
      </c>
      <c r="E62" s="48">
        <f t="shared" si="46"/>
        <v>0</v>
      </c>
      <c r="F62" s="49">
        <f t="shared" si="43"/>
        <v>0</v>
      </c>
      <c r="G62" s="50" t="s">
        <v>4</v>
      </c>
    </row>
    <row r="63" ht="15.75" customHeight="1"/>
    <row r="64" ht="15.75" customHeight="1">
      <c r="A64" s="21" t="s">
        <v>46</v>
      </c>
      <c r="B64" s="21" t="s">
        <v>14</v>
      </c>
      <c r="C64" s="21" t="s">
        <v>15</v>
      </c>
      <c r="D64" s="21" t="s">
        <v>16</v>
      </c>
      <c r="E64" s="21" t="s">
        <v>17</v>
      </c>
      <c r="F64" s="22" t="s">
        <v>18</v>
      </c>
    </row>
    <row r="65" ht="15.75" customHeight="1">
      <c r="A65" s="15" t="s">
        <v>21</v>
      </c>
      <c r="B65" s="57">
        <f t="shared" ref="B65:E65" si="47">B20*$B$8*$D$7*$C$5</f>
        <v>0</v>
      </c>
      <c r="C65" s="57">
        <f t="shared" si="47"/>
        <v>0</v>
      </c>
      <c r="D65" s="57">
        <f t="shared" si="47"/>
        <v>0</v>
      </c>
      <c r="E65" s="57">
        <f t="shared" si="47"/>
        <v>0</v>
      </c>
      <c r="F65" s="54">
        <f t="shared" ref="F65:F69" si="49">SUM(C65:E65)</f>
        <v>0</v>
      </c>
    </row>
    <row r="66" ht="15.75" customHeight="1">
      <c r="A66" s="15" t="s">
        <v>27</v>
      </c>
      <c r="B66" s="57">
        <f t="shared" ref="B66:E66" si="48">B21*$B$8*$C$7*$C$5</f>
        <v>0</v>
      </c>
      <c r="C66" s="57">
        <f t="shared" si="48"/>
        <v>0</v>
      </c>
      <c r="D66" s="57">
        <f t="shared" si="48"/>
        <v>0</v>
      </c>
      <c r="E66" s="57">
        <f t="shared" si="48"/>
        <v>0</v>
      </c>
      <c r="F66" s="47">
        <f t="shared" si="49"/>
        <v>0</v>
      </c>
    </row>
    <row r="67" ht="15.75" customHeight="1">
      <c r="A67" s="15" t="s">
        <v>33</v>
      </c>
      <c r="B67" s="57">
        <f t="shared" ref="B67:E67" si="50">B22*$B$8*$C$7*$C$5</f>
        <v>0</v>
      </c>
      <c r="C67" s="57">
        <f t="shared" si="50"/>
        <v>0</v>
      </c>
      <c r="D67" s="57">
        <f t="shared" si="50"/>
        <v>0</v>
      </c>
      <c r="E67" s="57">
        <f t="shared" si="50"/>
        <v>0</v>
      </c>
      <c r="F67" s="47">
        <f t="shared" si="49"/>
        <v>0</v>
      </c>
    </row>
    <row r="68" ht="15.75" customHeight="1">
      <c r="A68" s="15" t="s">
        <v>39</v>
      </c>
      <c r="B68" s="57">
        <f t="shared" ref="B68:E68" si="51">B23*$B$8*$C$7*$C$5</f>
        <v>0</v>
      </c>
      <c r="C68" s="57">
        <f t="shared" si="51"/>
        <v>0</v>
      </c>
      <c r="D68" s="57">
        <f t="shared" si="51"/>
        <v>0</v>
      </c>
      <c r="E68" s="57">
        <f t="shared" si="51"/>
        <v>0</v>
      </c>
      <c r="F68" s="47">
        <f t="shared" si="49"/>
        <v>0</v>
      </c>
    </row>
    <row r="69" ht="15.75" customHeight="1">
      <c r="A69" s="38" t="s">
        <v>18</v>
      </c>
      <c r="B69" s="48">
        <f t="shared" ref="B69:E69" si="52">SUM(B65:B68)</f>
        <v>0</v>
      </c>
      <c r="C69" s="48">
        <f t="shared" si="52"/>
        <v>0</v>
      </c>
      <c r="D69" s="48">
        <f t="shared" si="52"/>
        <v>0</v>
      </c>
      <c r="E69" s="48">
        <f t="shared" si="52"/>
        <v>0</v>
      </c>
      <c r="F69" s="49">
        <f t="shared" si="49"/>
        <v>0</v>
      </c>
      <c r="G69" s="50" t="s">
        <v>4</v>
      </c>
    </row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</sheetData>
  <mergeCells count="2">
    <mergeCell ref="A6:A7"/>
    <mergeCell ref="H11:L11"/>
  </mergeCells>
  <hyperlinks>
    <hyperlink r:id="rId1" ref="O13"/>
    <hyperlink r:id="rId2" ref="P13"/>
    <hyperlink r:id="rId3" ref="Q13"/>
    <hyperlink r:id="rId4" ref="R13"/>
    <hyperlink r:id="rId5" ref="O14"/>
    <hyperlink r:id="rId6" location=":" ref="P14"/>
    <hyperlink r:id="rId7" ref="Q14"/>
    <hyperlink r:id="rId8" ref="R14"/>
    <hyperlink r:id="rId9" ref="O15"/>
    <hyperlink r:id="rId10" ref="P15"/>
    <hyperlink r:id="rId11" ref="R15"/>
    <hyperlink r:id="rId12" location=":~:text=The%20total%20number%20of%20FMCG,number%20of%20FMCG%20companies%3A%2012%2C795." ref="O16"/>
    <hyperlink r:id="rId13" location=":~:text=The%20total%20number%20of%20FMCG,industry%20(106%2C717%20FMCG%20companies)." ref="P16"/>
    <hyperlink r:id="rId14" ref="Q16"/>
  </hyperlinks>
  <printOptions/>
  <pageMargins bottom="0.75" footer="0.0" header="0.0" left="0.7" right="0.7" top="0.75"/>
  <pageSetup paperSize="9" orientation="landscape"/>
  <drawing r:id="rId15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/>
  <cols>
    <col customWidth="1" min="1" max="1" width="34.5"/>
    <col customWidth="1" min="2" max="2" width="15.88"/>
    <col customWidth="1" min="3" max="3" width="11.0"/>
    <col customWidth="1" min="4" max="4" width="11.38"/>
    <col customWidth="1" min="5" max="25" width="11.0"/>
  </cols>
  <sheetData>
    <row r="1" ht="90.0" customHeight="1">
      <c r="A1" s="58" t="s">
        <v>50</v>
      </c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ht="17.25" customHeight="1">
      <c r="A2" s="2" t="s">
        <v>1</v>
      </c>
      <c r="B2" s="3" t="s">
        <v>2</v>
      </c>
      <c r="C2" s="59"/>
    </row>
    <row r="3" ht="15.75" customHeight="1">
      <c r="A3" s="2" t="s">
        <v>3</v>
      </c>
      <c r="B3" s="3" t="s">
        <v>4</v>
      </c>
    </row>
    <row r="4" ht="15.75" customHeight="1">
      <c r="A4" s="2"/>
      <c r="B4" s="4" t="s">
        <v>5</v>
      </c>
      <c r="C4" s="5" t="s">
        <v>6</v>
      </c>
    </row>
    <row r="5" ht="15.75" customHeight="1">
      <c r="A5" s="2" t="s">
        <v>7</v>
      </c>
      <c r="B5" s="6">
        <v>311080.0</v>
      </c>
      <c r="C5" s="7">
        <v>443010.0</v>
      </c>
    </row>
    <row r="6" ht="15.75" customHeight="1">
      <c r="A6" s="8" t="s">
        <v>8</v>
      </c>
      <c r="B6" s="4" t="s">
        <v>5</v>
      </c>
      <c r="C6" s="5" t="s">
        <v>6</v>
      </c>
      <c r="D6" s="5" t="s">
        <v>22</v>
      </c>
    </row>
    <row r="7" ht="15.75" customHeight="1">
      <c r="B7" s="9">
        <v>0.02</v>
      </c>
      <c r="C7" s="9">
        <v>0.02</v>
      </c>
      <c r="D7" s="60">
        <v>0.2</v>
      </c>
    </row>
    <row r="8" ht="23.25" customHeight="1">
      <c r="A8" s="8" t="s">
        <v>51</v>
      </c>
      <c r="B8" s="13">
        <v>0.28</v>
      </c>
      <c r="C8" s="14" t="s">
        <v>52</v>
      </c>
      <c r="G8" s="13"/>
      <c r="H8" s="13"/>
      <c r="I8" s="13"/>
      <c r="J8" s="13"/>
      <c r="K8" s="13"/>
      <c r="L8" s="13"/>
      <c r="M8" s="13"/>
      <c r="N8" s="13"/>
      <c r="O8" s="13"/>
      <c r="P8" s="2"/>
    </row>
    <row r="9" ht="15.75" customHeight="1">
      <c r="A9" s="2" t="s">
        <v>53</v>
      </c>
      <c r="B9" s="2" t="s">
        <v>54</v>
      </c>
    </row>
    <row r="10" ht="15.75" customHeight="1">
      <c r="B10" s="16"/>
    </row>
    <row r="11" ht="15.75" customHeight="1">
      <c r="A11" s="17" t="s">
        <v>11</v>
      </c>
      <c r="B11" s="17"/>
      <c r="C11" s="17"/>
      <c r="D11" s="17"/>
      <c r="E11" s="17"/>
      <c r="F11" s="17"/>
      <c r="G11" s="17"/>
      <c r="H11" s="18" t="s">
        <v>12</v>
      </c>
      <c r="I11" s="19"/>
      <c r="J11" s="19"/>
      <c r="K11" s="19"/>
      <c r="L11" s="19"/>
      <c r="M11" s="17"/>
      <c r="N11" s="17"/>
      <c r="O11" s="20"/>
      <c r="P11" s="20"/>
      <c r="Q11" s="20"/>
      <c r="R11" s="20"/>
      <c r="S11" s="17"/>
      <c r="T11" s="17"/>
      <c r="U11" s="17"/>
      <c r="V11" s="17"/>
      <c r="W11" s="17"/>
      <c r="X11" s="17"/>
      <c r="Y11" s="17"/>
    </row>
    <row r="12" ht="15.75" customHeight="1">
      <c r="A12" s="21" t="s">
        <v>13</v>
      </c>
      <c r="B12" s="21" t="s">
        <v>14</v>
      </c>
      <c r="C12" s="21" t="s">
        <v>15</v>
      </c>
      <c r="D12" s="21" t="s">
        <v>16</v>
      </c>
      <c r="E12" s="21" t="s">
        <v>17</v>
      </c>
      <c r="F12" s="22" t="s">
        <v>18</v>
      </c>
      <c r="H12" s="21" t="s">
        <v>14</v>
      </c>
      <c r="I12" s="21" t="s">
        <v>15</v>
      </c>
      <c r="J12" s="21" t="s">
        <v>16</v>
      </c>
      <c r="K12" s="21" t="s">
        <v>17</v>
      </c>
      <c r="L12" s="22" t="s">
        <v>18</v>
      </c>
      <c r="N12" s="5" t="s">
        <v>19</v>
      </c>
      <c r="O12" s="23" t="s">
        <v>14</v>
      </c>
      <c r="P12" s="23" t="s">
        <v>15</v>
      </c>
      <c r="Q12" s="23" t="s">
        <v>16</v>
      </c>
      <c r="R12" s="23" t="s">
        <v>20</v>
      </c>
    </row>
    <row r="13" ht="15.75" customHeight="1">
      <c r="A13" s="2" t="s">
        <v>22</v>
      </c>
      <c r="B13" s="61">
        <v>1034.0</v>
      </c>
      <c r="C13" s="62">
        <v>113.0</v>
      </c>
      <c r="D13" s="62">
        <v>202.0</v>
      </c>
      <c r="E13" s="63">
        <v>41.0</v>
      </c>
      <c r="F13" s="27">
        <f t="shared" ref="F13:F16" si="2">SUM(B13:E13)</f>
        <v>1390</v>
      </c>
      <c r="G13" s="28"/>
      <c r="H13" s="28">
        <f t="shared" ref="H13:K13" si="1">B13*$D$7</f>
        <v>206.8</v>
      </c>
      <c r="I13" s="28">
        <f t="shared" si="1"/>
        <v>22.6</v>
      </c>
      <c r="J13" s="28">
        <f t="shared" si="1"/>
        <v>40.4</v>
      </c>
      <c r="K13" s="28">
        <f t="shared" si="1"/>
        <v>8.2</v>
      </c>
      <c r="L13" s="29">
        <f t="shared" ref="L13:L16" si="4">SUM(H13:K13)</f>
        <v>278</v>
      </c>
      <c r="N13" s="23" t="s">
        <v>22</v>
      </c>
      <c r="O13" s="37" t="s">
        <v>55</v>
      </c>
      <c r="P13" s="33" t="s">
        <v>24</v>
      </c>
      <c r="Q13" s="33" t="s">
        <v>25</v>
      </c>
      <c r="R13" s="33" t="s">
        <v>26</v>
      </c>
    </row>
    <row r="14" ht="14.25" customHeight="1">
      <c r="A14" s="2" t="s">
        <v>56</v>
      </c>
      <c r="B14" s="61">
        <v>5642.0</v>
      </c>
      <c r="C14" s="62">
        <v>1615.0</v>
      </c>
      <c r="D14" s="62">
        <v>5549.0</v>
      </c>
      <c r="E14" s="63">
        <v>818.0</v>
      </c>
      <c r="F14" s="27">
        <f t="shared" si="2"/>
        <v>13624</v>
      </c>
      <c r="G14" s="28"/>
      <c r="H14" s="28">
        <f t="shared" ref="H14:K14" si="3">B14*$B$7</f>
        <v>112.84</v>
      </c>
      <c r="I14" s="28">
        <f t="shared" si="3"/>
        <v>32.3</v>
      </c>
      <c r="J14" s="28">
        <f t="shared" si="3"/>
        <v>110.98</v>
      </c>
      <c r="K14" s="28">
        <f t="shared" si="3"/>
        <v>16.36</v>
      </c>
      <c r="L14" s="29">
        <f t="shared" si="4"/>
        <v>272.48</v>
      </c>
      <c r="N14" s="35" t="s">
        <v>28</v>
      </c>
      <c r="O14" s="33" t="s">
        <v>57</v>
      </c>
      <c r="P14" s="33" t="s">
        <v>58</v>
      </c>
      <c r="Q14" s="33" t="s">
        <v>31</v>
      </c>
      <c r="R14" s="36" t="s">
        <v>59</v>
      </c>
      <c r="S14" s="14" t="s">
        <v>60</v>
      </c>
      <c r="T14" s="14" t="s">
        <v>61</v>
      </c>
      <c r="U14" s="14" t="s">
        <v>62</v>
      </c>
      <c r="V14" s="14" t="s">
        <v>63</v>
      </c>
      <c r="W14" s="14" t="s">
        <v>64</v>
      </c>
      <c r="X14" s="14" t="s">
        <v>65</v>
      </c>
    </row>
    <row r="15" ht="15.0" customHeight="1">
      <c r="A15" s="2" t="s">
        <v>66</v>
      </c>
      <c r="B15" s="61">
        <v>6626.0</v>
      </c>
      <c r="C15" s="62">
        <v>3807.0</v>
      </c>
      <c r="D15" s="62">
        <v>3911.0</v>
      </c>
      <c r="E15" s="63">
        <v>145.0</v>
      </c>
      <c r="F15" s="27">
        <f t="shared" si="2"/>
        <v>14489</v>
      </c>
      <c r="G15" s="28"/>
      <c r="H15" s="28">
        <f t="shared" ref="H15:K15" si="5">B15*$B$7</f>
        <v>132.52</v>
      </c>
      <c r="I15" s="28">
        <f t="shared" si="5"/>
        <v>76.14</v>
      </c>
      <c r="J15" s="28">
        <f t="shared" si="5"/>
        <v>78.22</v>
      </c>
      <c r="K15" s="28">
        <f t="shared" si="5"/>
        <v>2.9</v>
      </c>
      <c r="L15" s="29">
        <f t="shared" si="4"/>
        <v>289.78</v>
      </c>
      <c r="N15" s="35" t="s">
        <v>34</v>
      </c>
      <c r="O15" s="33" t="s">
        <v>35</v>
      </c>
      <c r="P15" s="31" t="s">
        <v>36</v>
      </c>
      <c r="Q15" s="33" t="s">
        <v>67</v>
      </c>
      <c r="R15" s="64" t="s">
        <v>68</v>
      </c>
    </row>
    <row r="16" ht="15.75" customHeight="1">
      <c r="A16" s="2" t="s">
        <v>40</v>
      </c>
      <c r="B16" s="61">
        <v>31013.0</v>
      </c>
      <c r="C16" s="62">
        <v>5402.0</v>
      </c>
      <c r="D16" s="62">
        <v>6905.0</v>
      </c>
      <c r="E16" s="63">
        <v>237.0</v>
      </c>
      <c r="F16" s="27">
        <f t="shared" si="2"/>
        <v>43557</v>
      </c>
      <c r="G16" s="28"/>
      <c r="H16" s="28">
        <f t="shared" ref="H16:K16" si="6">B16*$B$7</f>
        <v>620.26</v>
      </c>
      <c r="I16" s="28">
        <f t="shared" si="6"/>
        <v>108.04</v>
      </c>
      <c r="J16" s="28">
        <f t="shared" si="6"/>
        <v>138.1</v>
      </c>
      <c r="K16" s="28">
        <f t="shared" si="6"/>
        <v>4.74</v>
      </c>
      <c r="L16" s="29">
        <f t="shared" si="4"/>
        <v>871.14</v>
      </c>
      <c r="N16" s="23" t="s">
        <v>40</v>
      </c>
      <c r="O16" s="31" t="s">
        <v>69</v>
      </c>
      <c r="P16" s="31" t="s">
        <v>70</v>
      </c>
      <c r="Q16" s="33" t="s">
        <v>43</v>
      </c>
      <c r="R16" s="33" t="s">
        <v>71</v>
      </c>
    </row>
    <row r="17" ht="15.75" customHeight="1">
      <c r="A17" s="38" t="s">
        <v>18</v>
      </c>
      <c r="B17" s="39">
        <f t="shared" ref="B17:F17" si="7">SUM(B13:B16)</f>
        <v>44315</v>
      </c>
      <c r="C17" s="39">
        <f t="shared" si="7"/>
        <v>10937</v>
      </c>
      <c r="D17" s="39">
        <f t="shared" si="7"/>
        <v>16567</v>
      </c>
      <c r="E17" s="39">
        <f t="shared" si="7"/>
        <v>1241</v>
      </c>
      <c r="F17" s="39">
        <f t="shared" si="7"/>
        <v>73060</v>
      </c>
      <c r="G17" s="40"/>
      <c r="H17" s="39">
        <f t="shared" ref="H17:L17" si="8">SUM(H13:H16)</f>
        <v>1072.42</v>
      </c>
      <c r="I17" s="39">
        <f t="shared" si="8"/>
        <v>239.08</v>
      </c>
      <c r="J17" s="39">
        <f t="shared" si="8"/>
        <v>367.7</v>
      </c>
      <c r="K17" s="39">
        <f t="shared" si="8"/>
        <v>32.2</v>
      </c>
      <c r="L17" s="39">
        <f t="shared" si="8"/>
        <v>1711.4</v>
      </c>
      <c r="N17" s="41" t="s">
        <v>72</v>
      </c>
    </row>
    <row r="18" ht="15.75" customHeight="1">
      <c r="A18" s="4"/>
      <c r="B18" s="40"/>
      <c r="C18" s="40"/>
      <c r="D18" s="40"/>
      <c r="E18" s="40"/>
      <c r="N18" s="41" t="s">
        <v>73</v>
      </c>
    </row>
    <row r="19" ht="15.75" customHeight="1">
      <c r="A19" s="21" t="s">
        <v>46</v>
      </c>
      <c r="B19" s="21" t="s">
        <v>14</v>
      </c>
      <c r="C19" s="21" t="s">
        <v>15</v>
      </c>
      <c r="D19" s="21" t="s">
        <v>16</v>
      </c>
      <c r="E19" s="21" t="s">
        <v>17</v>
      </c>
      <c r="F19" s="22" t="s">
        <v>18</v>
      </c>
      <c r="H19" s="21" t="s">
        <v>14</v>
      </c>
      <c r="I19" s="21" t="s">
        <v>15</v>
      </c>
      <c r="J19" s="21" t="s">
        <v>16</v>
      </c>
      <c r="K19" s="21" t="s">
        <v>17</v>
      </c>
      <c r="L19" s="22" t="s">
        <v>18</v>
      </c>
      <c r="N19" s="65">
        <v>1216.0</v>
      </c>
      <c r="O19" s="66">
        <v>133.0</v>
      </c>
      <c r="P19" s="66">
        <v>238.0</v>
      </c>
      <c r="Q19" s="67">
        <v>48.0</v>
      </c>
      <c r="R19" s="68">
        <f t="shared" ref="R19:U19" si="9">N19-B20</f>
        <v>1033.6</v>
      </c>
      <c r="S19" s="69">
        <f t="shared" si="9"/>
        <v>113.05</v>
      </c>
      <c r="T19" s="69">
        <f t="shared" si="9"/>
        <v>202.3</v>
      </c>
      <c r="U19" s="69">
        <f t="shared" si="9"/>
        <v>40.8</v>
      </c>
    </row>
    <row r="20" ht="15.75" customHeight="1">
      <c r="A20" s="2" t="s">
        <v>22</v>
      </c>
      <c r="B20" s="42">
        <f t="shared" ref="B20:E20" si="10">N19*0.15</f>
        <v>182.4</v>
      </c>
      <c r="C20" s="42">
        <f t="shared" si="10"/>
        <v>19.95</v>
      </c>
      <c r="D20" s="42">
        <f t="shared" si="10"/>
        <v>35.7</v>
      </c>
      <c r="E20" s="42">
        <f t="shared" si="10"/>
        <v>7.2</v>
      </c>
      <c r="F20" s="27">
        <f t="shared" ref="F20:F23" si="14">SUM(B20:E20)</f>
        <v>245.25</v>
      </c>
      <c r="G20" s="28"/>
      <c r="H20" s="28">
        <f t="shared" ref="H20:K20" si="11">B20*$D$7</f>
        <v>36.48</v>
      </c>
      <c r="I20" s="28">
        <f t="shared" si="11"/>
        <v>3.99</v>
      </c>
      <c r="J20" s="28">
        <f t="shared" si="11"/>
        <v>7.14</v>
      </c>
      <c r="K20" s="28">
        <f t="shared" si="11"/>
        <v>1.44</v>
      </c>
      <c r="L20" s="29">
        <f t="shared" ref="L20:L23" si="16">SUM(H20:K20)</f>
        <v>49.05</v>
      </c>
      <c r="N20" s="65">
        <v>6638.0</v>
      </c>
      <c r="O20" s="66">
        <v>1900.0</v>
      </c>
      <c r="P20" s="66">
        <v>6529.0</v>
      </c>
      <c r="Q20" s="67">
        <v>963.0</v>
      </c>
      <c r="R20" s="68">
        <f t="shared" ref="R20:U20" si="12">N20-B21</f>
        <v>5642.3</v>
      </c>
      <c r="S20" s="69">
        <f t="shared" si="12"/>
        <v>1615</v>
      </c>
      <c r="T20" s="69">
        <f t="shared" si="12"/>
        <v>5549.65</v>
      </c>
      <c r="U20" s="69">
        <f t="shared" si="12"/>
        <v>818.55</v>
      </c>
    </row>
    <row r="21" ht="15.75" customHeight="1">
      <c r="A21" s="2" t="s">
        <v>56</v>
      </c>
      <c r="B21" s="42">
        <f t="shared" ref="B21:E21" si="13">N20*0.15</f>
        <v>995.7</v>
      </c>
      <c r="C21" s="42">
        <f t="shared" si="13"/>
        <v>285</v>
      </c>
      <c r="D21" s="42">
        <f t="shared" si="13"/>
        <v>979.35</v>
      </c>
      <c r="E21" s="42">
        <f t="shared" si="13"/>
        <v>144.45</v>
      </c>
      <c r="F21" s="27">
        <f t="shared" si="14"/>
        <v>2404.5</v>
      </c>
      <c r="G21" s="28"/>
      <c r="H21" s="28">
        <f t="shared" ref="H21:K21" si="15">B21*$C$7</f>
        <v>19.914</v>
      </c>
      <c r="I21" s="28">
        <f t="shared" si="15"/>
        <v>5.7</v>
      </c>
      <c r="J21" s="28">
        <f t="shared" si="15"/>
        <v>19.587</v>
      </c>
      <c r="K21" s="28">
        <f t="shared" si="15"/>
        <v>2.889</v>
      </c>
      <c r="L21" s="29">
        <f t="shared" si="16"/>
        <v>48.09</v>
      </c>
      <c r="N21" s="65">
        <v>7796.0</v>
      </c>
      <c r="O21" s="66">
        <v>4554.0</v>
      </c>
      <c r="P21" s="66">
        <v>4602.0</v>
      </c>
      <c r="Q21" s="67">
        <v>171.0</v>
      </c>
      <c r="R21" s="68">
        <f t="shared" ref="R21:U21" si="17">N21-B22</f>
        <v>6626.6</v>
      </c>
      <c r="S21" s="69">
        <f t="shared" si="17"/>
        <v>3870.9</v>
      </c>
      <c r="T21" s="69">
        <f t="shared" si="17"/>
        <v>3911.7</v>
      </c>
      <c r="U21" s="69">
        <f t="shared" si="17"/>
        <v>145.35</v>
      </c>
    </row>
    <row r="22" ht="15.75" customHeight="1">
      <c r="A22" s="2" t="s">
        <v>66</v>
      </c>
      <c r="B22" s="42">
        <f t="shared" ref="B22:E22" si="18">N21*0.15</f>
        <v>1169.4</v>
      </c>
      <c r="C22" s="42">
        <f t="shared" si="18"/>
        <v>683.1</v>
      </c>
      <c r="D22" s="42">
        <f t="shared" si="18"/>
        <v>690.3</v>
      </c>
      <c r="E22" s="42">
        <f t="shared" si="18"/>
        <v>25.65</v>
      </c>
      <c r="F22" s="27">
        <f t="shared" si="14"/>
        <v>2568.45</v>
      </c>
      <c r="G22" s="28"/>
      <c r="H22" s="28">
        <f t="shared" ref="H22:K22" si="19">B22*$C$7</f>
        <v>23.388</v>
      </c>
      <c r="I22" s="28">
        <f t="shared" si="19"/>
        <v>13.662</v>
      </c>
      <c r="J22" s="28">
        <f t="shared" si="19"/>
        <v>13.806</v>
      </c>
      <c r="K22" s="28">
        <f t="shared" si="19"/>
        <v>0.513</v>
      </c>
      <c r="L22" s="29">
        <f t="shared" si="16"/>
        <v>51.369</v>
      </c>
      <c r="N22" s="65">
        <v>36486.0</v>
      </c>
      <c r="O22" s="66">
        <v>6355.0</v>
      </c>
      <c r="P22" s="66">
        <v>8123.0</v>
      </c>
      <c r="Q22" s="67">
        <v>279.0</v>
      </c>
      <c r="R22" s="68">
        <f t="shared" ref="R22:U22" si="20">N22-B23</f>
        <v>31013.1</v>
      </c>
      <c r="S22" s="69">
        <f t="shared" si="20"/>
        <v>5401.75</v>
      </c>
      <c r="T22" s="69">
        <f t="shared" si="20"/>
        <v>6904.55</v>
      </c>
      <c r="U22" s="69">
        <f t="shared" si="20"/>
        <v>237.15</v>
      </c>
    </row>
    <row r="23" ht="15.75" customHeight="1">
      <c r="A23" s="2" t="s">
        <v>40</v>
      </c>
      <c r="B23" s="42">
        <f t="shared" ref="B23:E23" si="21">N22*0.15</f>
        <v>5472.9</v>
      </c>
      <c r="C23" s="42">
        <f t="shared" si="21"/>
        <v>953.25</v>
      </c>
      <c r="D23" s="42">
        <f t="shared" si="21"/>
        <v>1218.45</v>
      </c>
      <c r="E23" s="42">
        <f t="shared" si="21"/>
        <v>41.85</v>
      </c>
      <c r="F23" s="27">
        <f t="shared" si="14"/>
        <v>7686.45</v>
      </c>
      <c r="G23" s="28"/>
      <c r="H23" s="28">
        <f t="shared" ref="H23:K23" si="22">B23*$C$7</f>
        <v>109.458</v>
      </c>
      <c r="I23" s="28">
        <f t="shared" si="22"/>
        <v>19.065</v>
      </c>
      <c r="J23" s="28">
        <f t="shared" si="22"/>
        <v>24.369</v>
      </c>
      <c r="K23" s="28">
        <f t="shared" si="22"/>
        <v>0.837</v>
      </c>
      <c r="L23" s="29">
        <f t="shared" si="16"/>
        <v>153.729</v>
      </c>
      <c r="N23" s="14"/>
      <c r="O23" s="14"/>
      <c r="P23" s="14"/>
      <c r="Q23" s="14"/>
    </row>
    <row r="24" ht="15.75" customHeight="1">
      <c r="A24" s="38" t="s">
        <v>18</v>
      </c>
      <c r="B24" s="39">
        <f t="shared" ref="B24:F24" si="23">SUM(B20:B23)</f>
        <v>7820.4</v>
      </c>
      <c r="C24" s="39">
        <f t="shared" si="23"/>
        <v>1941.3</v>
      </c>
      <c r="D24" s="39">
        <f t="shared" si="23"/>
        <v>2923.8</v>
      </c>
      <c r="E24" s="39">
        <f t="shared" si="23"/>
        <v>219.15</v>
      </c>
      <c r="F24" s="39">
        <f t="shared" si="23"/>
        <v>12904.65</v>
      </c>
      <c r="G24" s="40"/>
      <c r="H24" s="39">
        <f t="shared" ref="H24:L24" si="24">SUM(H20:H23)</f>
        <v>189.24</v>
      </c>
      <c r="I24" s="39">
        <f t="shared" si="24"/>
        <v>42.417</v>
      </c>
      <c r="J24" s="39">
        <f t="shared" si="24"/>
        <v>64.902</v>
      </c>
      <c r="K24" s="39">
        <f t="shared" si="24"/>
        <v>5.679</v>
      </c>
      <c r="L24" s="39">
        <f t="shared" si="24"/>
        <v>302.238</v>
      </c>
    </row>
    <row r="25" ht="15.75" customHeight="1">
      <c r="A25" s="44"/>
      <c r="B25" s="34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</row>
    <row r="26" ht="15.75" customHeight="1">
      <c r="A26" s="45" t="s">
        <v>47</v>
      </c>
      <c r="B26" s="46"/>
      <c r="C26" s="46"/>
      <c r="D26" s="46"/>
      <c r="E26" s="46"/>
      <c r="F26" s="46"/>
      <c r="G26" s="46"/>
      <c r="H26" s="46"/>
      <c r="I26" s="46"/>
      <c r="J26" s="46"/>
      <c r="K26" s="46"/>
      <c r="L26" s="46"/>
      <c r="M26" s="46"/>
      <c r="N26" s="46"/>
      <c r="O26" s="46"/>
      <c r="P26" s="46"/>
      <c r="Q26" s="46"/>
      <c r="R26" s="46"/>
      <c r="S26" s="46"/>
      <c r="T26" s="46"/>
      <c r="U26" s="46"/>
      <c r="V26" s="46"/>
      <c r="W26" s="46"/>
      <c r="X26" s="46"/>
      <c r="Y26" s="46"/>
    </row>
    <row r="27" ht="15.75" customHeight="1">
      <c r="A27" s="21" t="s">
        <v>13</v>
      </c>
      <c r="B27" s="21" t="s">
        <v>14</v>
      </c>
      <c r="C27" s="21" t="s">
        <v>15</v>
      </c>
      <c r="D27" s="21" t="s">
        <v>16</v>
      </c>
      <c r="E27" s="21" t="s">
        <v>17</v>
      </c>
      <c r="F27" s="22" t="s">
        <v>18</v>
      </c>
    </row>
    <row r="28" ht="15.75" customHeight="1">
      <c r="A28" s="2" t="s">
        <v>22</v>
      </c>
      <c r="B28" s="47">
        <f t="shared" ref="B28:E28" si="25">B13*$B$5</f>
        <v>321656720</v>
      </c>
      <c r="C28" s="47">
        <f t="shared" si="25"/>
        <v>35152040</v>
      </c>
      <c r="D28" s="47">
        <f t="shared" si="25"/>
        <v>62838160</v>
      </c>
      <c r="E28" s="47">
        <f t="shared" si="25"/>
        <v>12754280</v>
      </c>
      <c r="F28" s="47">
        <f t="shared" ref="F28:F31" si="27">SUM(C28:E28)</f>
        <v>110744480</v>
      </c>
    </row>
    <row r="29" ht="15.75" customHeight="1">
      <c r="A29" s="2" t="s">
        <v>56</v>
      </c>
      <c r="B29" s="47">
        <f t="shared" ref="B29:E29" si="26">B14*$B$5</f>
        <v>1755113360</v>
      </c>
      <c r="C29" s="47">
        <f t="shared" si="26"/>
        <v>502394200</v>
      </c>
      <c r="D29" s="47">
        <f t="shared" si="26"/>
        <v>1726182920</v>
      </c>
      <c r="E29" s="47">
        <f t="shared" si="26"/>
        <v>254463440</v>
      </c>
      <c r="F29" s="47">
        <f t="shared" si="27"/>
        <v>2483040560</v>
      </c>
    </row>
    <row r="30" ht="15.75" customHeight="1">
      <c r="A30" s="2" t="s">
        <v>66</v>
      </c>
      <c r="B30" s="47">
        <f t="shared" ref="B30:E30" si="28">B15*$B$5</f>
        <v>2061216080</v>
      </c>
      <c r="C30" s="47">
        <f t="shared" si="28"/>
        <v>1184281560</v>
      </c>
      <c r="D30" s="47">
        <f t="shared" si="28"/>
        <v>1216633880</v>
      </c>
      <c r="E30" s="47">
        <f t="shared" si="28"/>
        <v>45106600</v>
      </c>
      <c r="F30" s="47">
        <f t="shared" si="27"/>
        <v>2446022040</v>
      </c>
    </row>
    <row r="31" ht="15.75" customHeight="1">
      <c r="A31" s="2" t="s">
        <v>40</v>
      </c>
      <c r="B31" s="47">
        <f t="shared" ref="B31:E31" si="29">B16*$B$5</f>
        <v>9647524040</v>
      </c>
      <c r="C31" s="47">
        <f t="shared" si="29"/>
        <v>1680454160</v>
      </c>
      <c r="D31" s="47">
        <f t="shared" si="29"/>
        <v>2148007400</v>
      </c>
      <c r="E31" s="47">
        <f t="shared" si="29"/>
        <v>73725960</v>
      </c>
      <c r="F31" s="47">
        <f t="shared" si="27"/>
        <v>3902187520</v>
      </c>
    </row>
    <row r="32" ht="15.75" customHeight="1">
      <c r="A32" s="38" t="s">
        <v>18</v>
      </c>
      <c r="B32" s="48">
        <f t="shared" ref="B32:F32" si="30">SUM(B28:B31)</f>
        <v>13785510200</v>
      </c>
      <c r="C32" s="48">
        <f t="shared" si="30"/>
        <v>3402281960</v>
      </c>
      <c r="D32" s="48">
        <f t="shared" si="30"/>
        <v>5153662360</v>
      </c>
      <c r="E32" s="48">
        <f t="shared" si="30"/>
        <v>386050280</v>
      </c>
      <c r="F32" s="49">
        <f t="shared" si="30"/>
        <v>8941994600</v>
      </c>
      <c r="G32" s="50" t="s">
        <v>4</v>
      </c>
    </row>
    <row r="33" ht="15.75" customHeight="1"/>
    <row r="34" ht="15.75" customHeight="1">
      <c r="A34" s="21" t="s">
        <v>46</v>
      </c>
      <c r="B34" s="21" t="s">
        <v>14</v>
      </c>
      <c r="C34" s="21" t="s">
        <v>15</v>
      </c>
      <c r="D34" s="21" t="s">
        <v>16</v>
      </c>
      <c r="E34" s="21" t="s">
        <v>17</v>
      </c>
      <c r="F34" s="22" t="s">
        <v>18</v>
      </c>
    </row>
    <row r="35" ht="15.75" customHeight="1">
      <c r="A35" s="2" t="s">
        <v>22</v>
      </c>
      <c r="B35" s="47">
        <f t="shared" ref="B35:E35" si="31">B20*$B$5</f>
        <v>56740992</v>
      </c>
      <c r="C35" s="47">
        <f t="shared" si="31"/>
        <v>6206046</v>
      </c>
      <c r="D35" s="47">
        <f t="shared" si="31"/>
        <v>11105556</v>
      </c>
      <c r="E35" s="47">
        <f t="shared" si="31"/>
        <v>2239776</v>
      </c>
      <c r="F35" s="47">
        <f t="shared" ref="F35:F38" si="33">SUM(C35:E35)</f>
        <v>19551378</v>
      </c>
    </row>
    <row r="36" ht="15.75" customHeight="1">
      <c r="A36" s="2" t="s">
        <v>56</v>
      </c>
      <c r="B36" s="47">
        <f t="shared" ref="B36:E36" si="32">B21*$B$5</f>
        <v>309742356</v>
      </c>
      <c r="C36" s="47">
        <f t="shared" si="32"/>
        <v>88657800</v>
      </c>
      <c r="D36" s="47">
        <f t="shared" si="32"/>
        <v>304656198</v>
      </c>
      <c r="E36" s="47">
        <f t="shared" si="32"/>
        <v>44935506</v>
      </c>
      <c r="F36" s="47">
        <f t="shared" si="33"/>
        <v>438249504</v>
      </c>
    </row>
    <row r="37" ht="15.75" customHeight="1">
      <c r="A37" s="2" t="s">
        <v>66</v>
      </c>
      <c r="B37" s="47">
        <f t="shared" ref="B37:E37" si="34">B22*$B$5</f>
        <v>363776952</v>
      </c>
      <c r="C37" s="47">
        <f t="shared" si="34"/>
        <v>212498748</v>
      </c>
      <c r="D37" s="47">
        <f t="shared" si="34"/>
        <v>214738524</v>
      </c>
      <c r="E37" s="47">
        <f t="shared" si="34"/>
        <v>7979202</v>
      </c>
      <c r="F37" s="47">
        <f t="shared" si="33"/>
        <v>435216474</v>
      </c>
    </row>
    <row r="38" ht="15.75" customHeight="1">
      <c r="A38" s="2" t="s">
        <v>40</v>
      </c>
      <c r="B38" s="47">
        <f t="shared" ref="B38:E38" si="35">B23*$B$5</f>
        <v>1702509732</v>
      </c>
      <c r="C38" s="47">
        <f t="shared" si="35"/>
        <v>296537010</v>
      </c>
      <c r="D38" s="47">
        <f t="shared" si="35"/>
        <v>379035426</v>
      </c>
      <c r="E38" s="47">
        <f t="shared" si="35"/>
        <v>13018698</v>
      </c>
      <c r="F38" s="47">
        <f t="shared" si="33"/>
        <v>688591134</v>
      </c>
    </row>
    <row r="39" ht="15.75" customHeight="1">
      <c r="A39" s="38" t="s">
        <v>18</v>
      </c>
      <c r="B39" s="48">
        <f t="shared" ref="B39:F39" si="36">SUM(B35:B38)</f>
        <v>2432770032</v>
      </c>
      <c r="C39" s="48">
        <f t="shared" si="36"/>
        <v>603899604</v>
      </c>
      <c r="D39" s="48">
        <f t="shared" si="36"/>
        <v>909535704</v>
      </c>
      <c r="E39" s="48">
        <f t="shared" si="36"/>
        <v>68173182</v>
      </c>
      <c r="F39" s="49">
        <f t="shared" si="36"/>
        <v>1581608490</v>
      </c>
      <c r="G39" s="50" t="s">
        <v>4</v>
      </c>
    </row>
    <row r="40" ht="15.75" customHeight="1">
      <c r="A40" s="44"/>
      <c r="B40" s="34"/>
      <c r="C40" s="34"/>
      <c r="D40" s="34"/>
      <c r="E40" s="34"/>
      <c r="F40" s="51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34"/>
      <c r="W40" s="34"/>
      <c r="X40" s="34"/>
      <c r="Y40" s="34"/>
    </row>
    <row r="41" ht="15.75" customHeight="1">
      <c r="A41" s="52" t="s">
        <v>48</v>
      </c>
      <c r="B41" s="53"/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53"/>
      <c r="P41" s="53"/>
      <c r="Q41" s="53"/>
      <c r="R41" s="53"/>
      <c r="S41" s="53"/>
      <c r="T41" s="53"/>
      <c r="U41" s="53"/>
      <c r="V41" s="53"/>
      <c r="W41" s="53"/>
      <c r="X41" s="53"/>
      <c r="Y41" s="53"/>
    </row>
    <row r="42" ht="15.75" customHeight="1">
      <c r="A42" s="21" t="s">
        <v>13</v>
      </c>
      <c r="B42" s="21" t="s">
        <v>14</v>
      </c>
      <c r="C42" s="21" t="s">
        <v>15</v>
      </c>
      <c r="D42" s="21" t="s">
        <v>16</v>
      </c>
      <c r="E42" s="21" t="s">
        <v>17</v>
      </c>
      <c r="F42" s="22" t="s">
        <v>18</v>
      </c>
    </row>
    <row r="43" ht="15.75" customHeight="1">
      <c r="A43" s="2" t="s">
        <v>22</v>
      </c>
      <c r="B43" s="47">
        <f t="shared" ref="B43:E43" si="37">B13*$B$8*$B$5</f>
        <v>90063881.6</v>
      </c>
      <c r="C43" s="47">
        <f t="shared" si="37"/>
        <v>9842571.2</v>
      </c>
      <c r="D43" s="47">
        <f t="shared" si="37"/>
        <v>17594684.8</v>
      </c>
      <c r="E43" s="47">
        <f t="shared" si="37"/>
        <v>3571198.4</v>
      </c>
      <c r="F43" s="54">
        <f t="shared" ref="F43:F47" si="39">SUM(C43:E43)</f>
        <v>31008454.4</v>
      </c>
    </row>
    <row r="44" ht="15.75" customHeight="1">
      <c r="A44" s="2" t="s">
        <v>56</v>
      </c>
      <c r="B44" s="47">
        <f t="shared" ref="B44:E44" si="38">B14*$B$8*$B$5</f>
        <v>491431740.8</v>
      </c>
      <c r="C44" s="47">
        <f t="shared" si="38"/>
        <v>140670376</v>
      </c>
      <c r="D44" s="47">
        <f t="shared" si="38"/>
        <v>483331217.6</v>
      </c>
      <c r="E44" s="47">
        <f t="shared" si="38"/>
        <v>71249763.2</v>
      </c>
      <c r="F44" s="47">
        <f t="shared" si="39"/>
        <v>695251356.8</v>
      </c>
    </row>
    <row r="45" ht="15.75" customHeight="1">
      <c r="A45" s="2" t="s">
        <v>66</v>
      </c>
      <c r="B45" s="47">
        <f t="shared" ref="B45:E45" si="40">B15*$B$8*$B$5</f>
        <v>577140502.4</v>
      </c>
      <c r="C45" s="47">
        <f t="shared" si="40"/>
        <v>331598836.8</v>
      </c>
      <c r="D45" s="47">
        <f t="shared" si="40"/>
        <v>340657486.4</v>
      </c>
      <c r="E45" s="47">
        <f t="shared" si="40"/>
        <v>12629848</v>
      </c>
      <c r="F45" s="47">
        <f t="shared" si="39"/>
        <v>684886171.2</v>
      </c>
    </row>
    <row r="46" ht="15.75" customHeight="1">
      <c r="A46" s="2" t="s">
        <v>40</v>
      </c>
      <c r="B46" s="47">
        <f t="shared" ref="B46:E46" si="41">B16*$B$8*$B$5</f>
        <v>2701306731</v>
      </c>
      <c r="C46" s="47">
        <f t="shared" si="41"/>
        <v>470527164.8</v>
      </c>
      <c r="D46" s="47">
        <f t="shared" si="41"/>
        <v>601442072</v>
      </c>
      <c r="E46" s="47">
        <f t="shared" si="41"/>
        <v>20643268.8</v>
      </c>
      <c r="F46" s="47">
        <f t="shared" si="39"/>
        <v>1092612506</v>
      </c>
    </row>
    <row r="47" ht="15.75" customHeight="1">
      <c r="A47" s="38" t="s">
        <v>18</v>
      </c>
      <c r="B47" s="48">
        <f t="shared" ref="B47:E47" si="42">SUM(B43:B46)</f>
        <v>3859942856</v>
      </c>
      <c r="C47" s="48">
        <f t="shared" si="42"/>
        <v>952638948.8</v>
      </c>
      <c r="D47" s="48">
        <f t="shared" si="42"/>
        <v>1443025461</v>
      </c>
      <c r="E47" s="48">
        <f t="shared" si="42"/>
        <v>108094078.4</v>
      </c>
      <c r="F47" s="49">
        <f t="shared" si="39"/>
        <v>2503758488</v>
      </c>
      <c r="G47" s="50" t="s">
        <v>4</v>
      </c>
      <c r="J47" s="2"/>
    </row>
    <row r="48" ht="15.75" customHeight="1"/>
    <row r="49" ht="15.75" customHeight="1">
      <c r="A49" s="21" t="s">
        <v>46</v>
      </c>
      <c r="B49" s="21" t="s">
        <v>14</v>
      </c>
      <c r="C49" s="21" t="s">
        <v>15</v>
      </c>
      <c r="D49" s="21" t="s">
        <v>16</v>
      </c>
      <c r="E49" s="21" t="s">
        <v>17</v>
      </c>
      <c r="F49" s="22" t="s">
        <v>18</v>
      </c>
    </row>
    <row r="50" ht="15.75" customHeight="1">
      <c r="A50" s="2" t="s">
        <v>22</v>
      </c>
      <c r="B50" s="47">
        <f t="shared" ref="B50:E50" si="43">B20*$B$8*$B$5</f>
        <v>15887477.76</v>
      </c>
      <c r="C50" s="47">
        <f t="shared" si="43"/>
        <v>1737692.88</v>
      </c>
      <c r="D50" s="47">
        <f t="shared" si="43"/>
        <v>3109555.68</v>
      </c>
      <c r="E50" s="47">
        <f t="shared" si="43"/>
        <v>627137.28</v>
      </c>
      <c r="F50" s="54">
        <f t="shared" ref="F50:F54" si="45">SUM(C50:E50)</f>
        <v>5474385.84</v>
      </c>
    </row>
    <row r="51" ht="15.75" customHeight="1">
      <c r="A51" s="2" t="s">
        <v>56</v>
      </c>
      <c r="B51" s="47">
        <f t="shared" ref="B51:E51" si="44">B21*$B$8*$B$5</f>
        <v>86727859.68</v>
      </c>
      <c r="C51" s="47">
        <f t="shared" si="44"/>
        <v>24824184</v>
      </c>
      <c r="D51" s="47">
        <f t="shared" si="44"/>
        <v>85303735.44</v>
      </c>
      <c r="E51" s="47">
        <f t="shared" si="44"/>
        <v>12581941.68</v>
      </c>
      <c r="F51" s="47">
        <f t="shared" si="45"/>
        <v>122709861.1</v>
      </c>
    </row>
    <row r="52" ht="15.75" customHeight="1">
      <c r="A52" s="2" t="s">
        <v>66</v>
      </c>
      <c r="B52" s="47">
        <f t="shared" ref="B52:E52" si="46">B22*$B$8*$B$5</f>
        <v>101857546.6</v>
      </c>
      <c r="C52" s="47">
        <f t="shared" si="46"/>
        <v>59499649.44</v>
      </c>
      <c r="D52" s="47">
        <f t="shared" si="46"/>
        <v>60126786.72</v>
      </c>
      <c r="E52" s="47">
        <f t="shared" si="46"/>
        <v>2234176.56</v>
      </c>
      <c r="F52" s="47">
        <f t="shared" si="45"/>
        <v>121860612.7</v>
      </c>
    </row>
    <row r="53" ht="15.75" customHeight="1">
      <c r="A53" s="2" t="s">
        <v>40</v>
      </c>
      <c r="B53" s="47">
        <f t="shared" ref="B53:E53" si="47">B23*$B$8*$B$5</f>
        <v>476702725</v>
      </c>
      <c r="C53" s="47">
        <f t="shared" si="47"/>
        <v>83030362.8</v>
      </c>
      <c r="D53" s="47">
        <f t="shared" si="47"/>
        <v>106129919.3</v>
      </c>
      <c r="E53" s="47">
        <f t="shared" si="47"/>
        <v>3645235.44</v>
      </c>
      <c r="F53" s="47">
        <f t="shared" si="45"/>
        <v>192805517.5</v>
      </c>
    </row>
    <row r="54" ht="15.75" customHeight="1">
      <c r="A54" s="38" t="s">
        <v>18</v>
      </c>
      <c r="B54" s="48">
        <f t="shared" ref="B54:E54" si="48">SUM(B50:B53)</f>
        <v>681175609</v>
      </c>
      <c r="C54" s="48">
        <f t="shared" si="48"/>
        <v>169091889.1</v>
      </c>
      <c r="D54" s="48">
        <f t="shared" si="48"/>
        <v>254669997.1</v>
      </c>
      <c r="E54" s="48">
        <f t="shared" si="48"/>
        <v>19088490.96</v>
      </c>
      <c r="F54" s="49">
        <f t="shared" si="45"/>
        <v>442850377.2</v>
      </c>
      <c r="G54" s="50" t="s">
        <v>4</v>
      </c>
      <c r="J54" s="2"/>
    </row>
    <row r="55" ht="15.75" customHeight="1">
      <c r="A55" s="44"/>
      <c r="B55" s="34"/>
      <c r="C55" s="34"/>
      <c r="D55" s="34"/>
      <c r="E55" s="34"/>
      <c r="F55" s="51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</row>
    <row r="56" ht="15.75" customHeight="1">
      <c r="A56" s="55" t="s">
        <v>49</v>
      </c>
      <c r="B56" s="56"/>
      <c r="C56" s="56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6"/>
      <c r="O56" s="56"/>
      <c r="P56" s="56"/>
      <c r="Q56" s="56"/>
      <c r="R56" s="56"/>
      <c r="S56" s="56"/>
      <c r="T56" s="56"/>
      <c r="U56" s="56"/>
      <c r="V56" s="56"/>
      <c r="W56" s="56"/>
      <c r="X56" s="56"/>
      <c r="Y56" s="56"/>
    </row>
    <row r="57" ht="15.75" customHeight="1">
      <c r="A57" s="21" t="s">
        <v>13</v>
      </c>
      <c r="B57" s="21" t="s">
        <v>14</v>
      </c>
      <c r="C57" s="21" t="s">
        <v>15</v>
      </c>
      <c r="D57" s="21" t="s">
        <v>16</v>
      </c>
      <c r="E57" s="21" t="s">
        <v>17</v>
      </c>
      <c r="F57" s="22" t="s">
        <v>18</v>
      </c>
    </row>
    <row r="58" ht="15.75" customHeight="1">
      <c r="A58" s="2" t="s">
        <v>22</v>
      </c>
      <c r="B58" s="57">
        <f t="shared" ref="B58:E58" si="49">B13*$B$8*$D$7*$B$5</f>
        <v>18012776.32</v>
      </c>
      <c r="C58" s="57">
        <f t="shared" si="49"/>
        <v>1968514.24</v>
      </c>
      <c r="D58" s="57">
        <f t="shared" si="49"/>
        <v>3518936.96</v>
      </c>
      <c r="E58" s="57">
        <f t="shared" si="49"/>
        <v>714239.68</v>
      </c>
      <c r="F58" s="54">
        <f t="shared" ref="F58:F62" si="51">SUM(C58:E58)</f>
        <v>6201690.88</v>
      </c>
    </row>
    <row r="59" ht="15.75" customHeight="1">
      <c r="A59" s="2" t="s">
        <v>56</v>
      </c>
      <c r="B59" s="57">
        <f t="shared" ref="B59:E59" si="50">B14*$B$8*$B$7*$B$5</f>
        <v>9828634.816</v>
      </c>
      <c r="C59" s="47">
        <f t="shared" si="50"/>
        <v>2813407.52</v>
      </c>
      <c r="D59" s="47">
        <f t="shared" si="50"/>
        <v>9666624.352</v>
      </c>
      <c r="E59" s="47">
        <f t="shared" si="50"/>
        <v>1424995.264</v>
      </c>
      <c r="F59" s="47">
        <f t="shared" si="51"/>
        <v>13905027.14</v>
      </c>
    </row>
    <row r="60" ht="15.75" customHeight="1">
      <c r="A60" s="2" t="s">
        <v>66</v>
      </c>
      <c r="B60" s="57">
        <f t="shared" ref="B60:E60" si="52">B15*$B$8*$B$7*$B$5</f>
        <v>11542810.05</v>
      </c>
      <c r="C60" s="47">
        <f t="shared" si="52"/>
        <v>6631976.736</v>
      </c>
      <c r="D60" s="47">
        <f t="shared" si="52"/>
        <v>6813149.728</v>
      </c>
      <c r="E60" s="47">
        <f t="shared" si="52"/>
        <v>252596.96</v>
      </c>
      <c r="F60" s="47">
        <f t="shared" si="51"/>
        <v>13697723.42</v>
      </c>
    </row>
    <row r="61" ht="15.75" customHeight="1">
      <c r="A61" s="2" t="s">
        <v>40</v>
      </c>
      <c r="B61" s="57">
        <f t="shared" ref="B61:E61" si="53">B16*$B$8*$B$7*$B$5</f>
        <v>54026134.62</v>
      </c>
      <c r="C61" s="47">
        <f t="shared" si="53"/>
        <v>9410543.296</v>
      </c>
      <c r="D61" s="47">
        <f t="shared" si="53"/>
        <v>12028841.44</v>
      </c>
      <c r="E61" s="47">
        <f t="shared" si="53"/>
        <v>412865.376</v>
      </c>
      <c r="F61" s="47">
        <f t="shared" si="51"/>
        <v>21852250.11</v>
      </c>
    </row>
    <row r="62" ht="15.75" customHeight="1">
      <c r="A62" s="38" t="s">
        <v>18</v>
      </c>
      <c r="B62" s="48">
        <f t="shared" ref="B62:E62" si="54">SUM(B58:B61)</f>
        <v>93410355.81</v>
      </c>
      <c r="C62" s="48">
        <f t="shared" si="54"/>
        <v>20824441.79</v>
      </c>
      <c r="D62" s="48">
        <f t="shared" si="54"/>
        <v>32027552.48</v>
      </c>
      <c r="E62" s="48">
        <f t="shared" si="54"/>
        <v>2804697.28</v>
      </c>
      <c r="F62" s="49">
        <f t="shared" si="51"/>
        <v>55656691.55</v>
      </c>
      <c r="G62" s="50" t="s">
        <v>4</v>
      </c>
    </row>
    <row r="63" ht="15.75" customHeight="1"/>
    <row r="64" ht="15.75" customHeight="1">
      <c r="A64" s="21" t="s">
        <v>46</v>
      </c>
      <c r="B64" s="21" t="s">
        <v>14</v>
      </c>
      <c r="C64" s="21" t="s">
        <v>15</v>
      </c>
      <c r="D64" s="21" t="s">
        <v>16</v>
      </c>
      <c r="E64" s="21" t="s">
        <v>17</v>
      </c>
      <c r="F64" s="22" t="s">
        <v>18</v>
      </c>
    </row>
    <row r="65" ht="15.75" customHeight="1">
      <c r="A65" s="2" t="s">
        <v>22</v>
      </c>
      <c r="B65" s="57">
        <f t="shared" ref="B65:E65" si="55">B20*$B$8*$D$7*$C$5</f>
        <v>4525081.344</v>
      </c>
      <c r="C65" s="57">
        <f t="shared" si="55"/>
        <v>494930.772</v>
      </c>
      <c r="D65" s="57">
        <f t="shared" si="55"/>
        <v>885665.592</v>
      </c>
      <c r="E65" s="57">
        <f t="shared" si="55"/>
        <v>178621.632</v>
      </c>
      <c r="F65" s="54">
        <f t="shared" ref="F65:F69" si="57">SUM(C65:E65)</f>
        <v>1559217.996</v>
      </c>
    </row>
    <row r="66" ht="15.75" customHeight="1">
      <c r="A66" s="2" t="s">
        <v>56</v>
      </c>
      <c r="B66" s="57">
        <f t="shared" ref="B66:E66" si="56">B21*$B$8*$C$7*$C$5</f>
        <v>2470188.319</v>
      </c>
      <c r="C66" s="57">
        <f t="shared" si="56"/>
        <v>707043.96</v>
      </c>
      <c r="D66" s="57">
        <f t="shared" si="56"/>
        <v>2429626.324</v>
      </c>
      <c r="E66" s="57">
        <f t="shared" si="56"/>
        <v>358359.6492</v>
      </c>
      <c r="F66" s="47">
        <f t="shared" si="57"/>
        <v>3495029.933</v>
      </c>
    </row>
    <row r="67" ht="15.75" customHeight="1">
      <c r="A67" s="2" t="s">
        <v>66</v>
      </c>
      <c r="B67" s="57">
        <f t="shared" ref="B67:E67" si="58">B22*$B$8*$C$7*$C$5</f>
        <v>2901113.006</v>
      </c>
      <c r="C67" s="57">
        <f t="shared" si="58"/>
        <v>1694672.734</v>
      </c>
      <c r="D67" s="57">
        <f t="shared" si="58"/>
        <v>1712534.897</v>
      </c>
      <c r="E67" s="57">
        <f t="shared" si="58"/>
        <v>63633.9564</v>
      </c>
      <c r="F67" s="47">
        <f t="shared" si="57"/>
        <v>3470841.587</v>
      </c>
    </row>
    <row r="68" ht="15.75" customHeight="1">
      <c r="A68" s="2" t="s">
        <v>40</v>
      </c>
      <c r="B68" s="57">
        <f t="shared" ref="B68:E68" si="59">B23*$B$8*$C$7*$C$5</f>
        <v>13577476.8</v>
      </c>
      <c r="C68" s="57">
        <f t="shared" si="59"/>
        <v>2364875.982</v>
      </c>
      <c r="D68" s="57">
        <f t="shared" si="59"/>
        <v>3022798.993</v>
      </c>
      <c r="E68" s="57">
        <f t="shared" si="59"/>
        <v>103823.8236</v>
      </c>
      <c r="F68" s="47">
        <f t="shared" si="57"/>
        <v>5491498.799</v>
      </c>
    </row>
    <row r="69" ht="15.75" customHeight="1">
      <c r="A69" s="38" t="s">
        <v>18</v>
      </c>
      <c r="B69" s="48">
        <f t="shared" ref="B69:E69" si="60">SUM(B65:B68)</f>
        <v>23473859.47</v>
      </c>
      <c r="C69" s="48">
        <f t="shared" si="60"/>
        <v>5261523.448</v>
      </c>
      <c r="D69" s="48">
        <f t="shared" si="60"/>
        <v>8050625.806</v>
      </c>
      <c r="E69" s="48">
        <f t="shared" si="60"/>
        <v>704439.0612</v>
      </c>
      <c r="F69" s="49">
        <f t="shared" si="57"/>
        <v>14016588.31</v>
      </c>
      <c r="G69" s="50" t="s">
        <v>4</v>
      </c>
    </row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</sheetData>
  <mergeCells count="4">
    <mergeCell ref="A6:A7"/>
    <mergeCell ref="H11:L11"/>
    <mergeCell ref="C2:K2"/>
    <mergeCell ref="A1:I1"/>
  </mergeCells>
  <hyperlinks>
    <hyperlink r:id="rId1" ref="B13"/>
    <hyperlink r:id="rId2" ref="C13"/>
    <hyperlink r:id="rId3" ref="D13"/>
    <hyperlink r:id="rId4" ref="E13"/>
    <hyperlink r:id="rId5" ref="P13"/>
    <hyperlink r:id="rId6" ref="Q13"/>
    <hyperlink r:id="rId7" ref="R13"/>
    <hyperlink r:id="rId8" location=":~:text=Judging%20by%20the%20biotechnology%20facts,companies%20in%20the%20United%20States." ref="B14"/>
    <hyperlink r:id="rId9" location=":~:text=Canada's%20largest%20centre%20of%20life%20sciences%20activity&amp;text=Ontario's%20broad%20and%20innovative%20life%20sciences%20sector%20includes%20about%201%2C900%20firms." ref="C14"/>
    <hyperlink r:id="rId10" ref="D14"/>
    <hyperlink r:id="rId11" ref="E14"/>
    <hyperlink r:id="rId12" location=":~:text=Judging%20by%20the%20biotechnology%20facts,companies%20in%20the%20United%20States." ref="O14"/>
    <hyperlink r:id="rId13" location=":~:text=Canada's%20largest%20centre%20of%20life%20sciences%20activity&amp;text=Ontario's%20broad%20and%20innovative%20life%20sciences%20sector%20includes%20about%201%2C900%20firms." ref="P14"/>
    <hyperlink r:id="rId14" ref="Q14"/>
    <hyperlink r:id="rId15" ref="R14"/>
    <hyperlink r:id="rId16" ref="B15"/>
    <hyperlink r:id="rId17" ref="C15"/>
    <hyperlink r:id="rId18" ref="D15"/>
    <hyperlink r:id="rId19" ref="E15"/>
    <hyperlink r:id="rId20" ref="O15"/>
    <hyperlink r:id="rId21" ref="P15"/>
    <hyperlink r:id="rId22" ref="Q15"/>
    <hyperlink r:id="rId23" ref="R15"/>
    <hyperlink r:id="rId24" ref="B16"/>
    <hyperlink r:id="rId25" ref="C16"/>
    <hyperlink r:id="rId26" ref="D16"/>
    <hyperlink r:id="rId27" ref="E16"/>
    <hyperlink r:id="rId28" ref="O16"/>
    <hyperlink r:id="rId29" ref="P16"/>
    <hyperlink r:id="rId30" ref="Q16"/>
    <hyperlink r:id="rId31" ref="R16"/>
    <hyperlink r:id="rId32" ref="N19"/>
    <hyperlink r:id="rId33" ref="O19"/>
    <hyperlink r:id="rId34" ref="P19"/>
    <hyperlink r:id="rId35" ref="Q19"/>
    <hyperlink r:id="rId36" location=":~:text=Judging%20by%20the%20biotechnology%20facts,companies%20in%20the%20United%20States." ref="N20"/>
    <hyperlink r:id="rId37" location=":~:text=Canada's%20largest%20centre%20of%20life%20sciences%20activity&amp;text=Ontario's%20broad%20and%20innovative%20life%20sciences%20sector%20includes%20about%201%2C900%20firms." ref="O20"/>
    <hyperlink r:id="rId38" ref="P20"/>
    <hyperlink r:id="rId39" ref="Q20"/>
    <hyperlink r:id="rId40" ref="N21"/>
    <hyperlink r:id="rId41" ref="O21"/>
    <hyperlink r:id="rId42" ref="P21"/>
    <hyperlink r:id="rId43" ref="Q21"/>
    <hyperlink r:id="rId44" ref="N22"/>
    <hyperlink r:id="rId45" ref="O22"/>
    <hyperlink r:id="rId46" ref="P22"/>
    <hyperlink r:id="rId47" ref="Q22"/>
  </hyperlinks>
  <printOptions/>
  <pageMargins bottom="0.75" footer="0.0" header="0.0" left="0.7" right="0.7" top="0.75"/>
  <pageSetup paperSize="9" orientation="landscape"/>
  <drawing r:id="rId48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